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ndymoltanban\Desktop\SANDY\2024\INVITACIONES PÚBLICAS\IP-005-2024 - EQUIPOS DE TEATRO BELLAS ARTES\"/>
    </mc:Choice>
  </mc:AlternateContent>
  <bookViews>
    <workbookView xWindow="1275" yWindow="1995" windowWidth="24240" windowHeight="12945"/>
  </bookViews>
  <sheets>
    <sheet name="Ofrecimiento Economico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3" i="1"/>
  <c r="G14" i="1"/>
  <c r="G17" i="1"/>
  <c r="G18" i="1"/>
  <c r="G150" i="1"/>
  <c r="G149" i="1"/>
  <c r="G148" i="1"/>
  <c r="G146" i="1"/>
  <c r="G145" i="1"/>
  <c r="G144" i="1"/>
  <c r="G143" i="1"/>
  <c r="G140" i="1" s="1"/>
  <c r="G142" i="1"/>
  <c r="G141" i="1"/>
  <c r="G139" i="1"/>
  <c r="G138" i="1" s="1"/>
  <c r="G136" i="1"/>
  <c r="G135" i="1" s="1"/>
  <c r="G134" i="1"/>
  <c r="G133" i="1" s="1"/>
  <c r="G132" i="1"/>
  <c r="G131" i="1" s="1"/>
  <c r="A131" i="1"/>
  <c r="G129" i="1"/>
  <c r="G128" i="1"/>
  <c r="G127" i="1"/>
  <c r="G126" i="1"/>
  <c r="G125" i="1"/>
  <c r="G124" i="1"/>
  <c r="G123" i="1"/>
  <c r="G122" i="1"/>
  <c r="G121" i="1" s="1"/>
  <c r="A121" i="1"/>
  <c r="G120" i="1"/>
  <c r="G119" i="1"/>
  <c r="G118" i="1"/>
  <c r="G117" i="1"/>
  <c r="G116" i="1"/>
  <c r="G115" i="1"/>
  <c r="A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A97" i="1"/>
  <c r="G96" i="1"/>
  <c r="G95" i="1"/>
  <c r="G94" i="1"/>
  <c r="G93" i="1"/>
  <c r="G92" i="1"/>
  <c r="G91" i="1"/>
  <c r="G90" i="1"/>
  <c r="G89" i="1"/>
  <c r="A88" i="1"/>
  <c r="G87" i="1"/>
  <c r="G86" i="1" s="1"/>
  <c r="A86" i="1"/>
  <c r="G85" i="1"/>
  <c r="G84" i="1"/>
  <c r="G83" i="1" s="1"/>
  <c r="A83" i="1"/>
  <c r="G82" i="1"/>
  <c r="G81" i="1"/>
  <c r="G80" i="1"/>
  <c r="A79" i="1"/>
  <c r="G78" i="1"/>
  <c r="G77" i="1"/>
  <c r="G76" i="1"/>
  <c r="G75" i="1"/>
  <c r="G74" i="1"/>
  <c r="A73" i="1"/>
  <c r="G72" i="1"/>
  <c r="G71" i="1"/>
  <c r="G70" i="1"/>
  <c r="G69" i="1"/>
  <c r="G68" i="1"/>
  <c r="A67" i="1"/>
  <c r="G65" i="1"/>
  <c r="G64" i="1"/>
  <c r="G63" i="1"/>
  <c r="G62" i="1"/>
  <c r="G61" i="1"/>
  <c r="G59" i="1"/>
  <c r="G58" i="1"/>
  <c r="G57" i="1"/>
  <c r="G56" i="1" s="1"/>
  <c r="G55" i="1"/>
  <c r="G54" i="1"/>
  <c r="G53" i="1"/>
  <c r="G52" i="1"/>
  <c r="G51" i="1"/>
  <c r="G48" i="1"/>
  <c r="G47" i="1"/>
  <c r="G46" i="1"/>
  <c r="G45" i="1" s="1"/>
  <c r="G44" i="1" s="1"/>
  <c r="G33" i="1"/>
  <c r="G32" i="1"/>
  <c r="G31" i="1"/>
  <c r="G30" i="1"/>
  <c r="G28" i="1" s="1"/>
  <c r="G27" i="1" s="1"/>
  <c r="G29" i="1"/>
  <c r="G26" i="1"/>
  <c r="G25" i="1"/>
  <c r="G24" i="1"/>
  <c r="G23" i="1"/>
  <c r="G22" i="1"/>
  <c r="G21" i="1"/>
  <c r="G20" i="1"/>
  <c r="G19" i="1"/>
  <c r="B4" i="1"/>
  <c r="G147" i="1" l="1"/>
  <c r="G137" i="1" s="1"/>
  <c r="G60" i="1"/>
  <c r="G12" i="1"/>
  <c r="G73" i="1"/>
  <c r="G66" i="1" s="1"/>
  <c r="G114" i="1"/>
  <c r="G130" i="1"/>
  <c r="G97" i="1"/>
  <c r="G4" i="1"/>
  <c r="G16" i="1"/>
  <c r="G15" i="1" s="1"/>
  <c r="G67" i="1"/>
  <c r="G79" i="1"/>
  <c r="G88" i="1"/>
  <c r="G50" i="1"/>
  <c r="G49" i="1" s="1"/>
  <c r="G3" i="1" l="1"/>
  <c r="G34" i="1" s="1"/>
  <c r="G151" i="1"/>
  <c r="G35" i="1" l="1"/>
  <c r="G36" i="1"/>
  <c r="G37" i="1"/>
  <c r="G38" i="1" s="1"/>
  <c r="G152" i="1"/>
  <c r="G153" i="1" s="1"/>
  <c r="G39" i="1" l="1"/>
  <c r="G156" i="1" s="1"/>
</calcChain>
</file>

<file path=xl/comments1.xml><?xml version="1.0" encoding="utf-8"?>
<comments xmlns="http://schemas.openxmlformats.org/spreadsheetml/2006/main">
  <authors>
    <author/>
  </authors>
  <commentList>
    <comment ref="D14" authorId="0" shapeId="0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<sst xmlns="http://schemas.openxmlformats.org/spreadsheetml/2006/main" count="526" uniqueCount="379">
  <si>
    <t>PROMEDIO</t>
  </si>
  <si>
    <t>Item</t>
  </si>
  <si>
    <t>Descripción Adecuaciones</t>
  </si>
  <si>
    <t>Especificaciones Técnicas</t>
  </si>
  <si>
    <t>Cantidad</t>
  </si>
  <si>
    <t>Unidad</t>
  </si>
  <si>
    <t>Valor Unitario</t>
  </si>
  <si>
    <t>Valor Total</t>
  </si>
  <si>
    <t>Acústica</t>
  </si>
  <si>
    <t>GL</t>
  </si>
  <si>
    <t>1.1.1</t>
  </si>
  <si>
    <t>Suministro e instalación de Enchape Madera Lisa muros laterales</t>
  </si>
  <si>
    <t>Lámina de MDF RH 15 mm con acabado melaminico dilatado 5 cm del muro mediante bastidores de madera, rellena de fibra mineral de vidrio tipo: Frescasa 2½”, densidad 10 Kg/m³.</t>
  </si>
  <si>
    <t>M2</t>
  </si>
  <si>
    <t>1.1.2</t>
  </si>
  <si>
    <t>Suministro e instalación de Nubes policilindricas acústicas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</si>
  <si>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</si>
  <si>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UND</t>
  </si>
  <si>
    <t>1.1.3</t>
  </si>
  <si>
    <t>Suministro e instalación de Enchape en fieltro acústico  PET</t>
  </si>
  <si>
    <t>Fieltro acústico PET de 12 mm de espesor, dilatado 5 cm del muro mediante bastidores de madera, incluye relleno en fibra de vidrio tipo frescasa de 2 1/2" de espesor, densidad de 10 Kg/m3.(16 láminas).</t>
  </si>
  <si>
    <t>1.1.4</t>
  </si>
  <si>
    <t>Suministro e instalación de Fieltro acústica PET</t>
  </si>
  <si>
    <t>Fieltro acústico PET de 12 mm de espesor descolgado en cielo raso (36 láminas). Descuelgue con sistema estandar hasta 2 m. No incluye relleno acústico.</t>
  </si>
  <si>
    <t>1.1.5</t>
  </si>
  <si>
    <t>Suministro e instalación de Listones de madera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</si>
  <si>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</si>
  <si>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1.1.6</t>
  </si>
  <si>
    <t>Suministro e instalación de Enchape Madera Lisa escenario</t>
  </si>
  <si>
    <t>1.1.7</t>
  </si>
  <si>
    <t>Suministro e instalación de Enchape Madera Lisa guarda escobas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</si>
  <si>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</si>
  <si>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Aislamiento Acústico</t>
  </si>
  <si>
    <t>1.2.1</t>
  </si>
  <si>
    <t>Suministro e instalación de Puertas acústicas STC45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</si>
  <si>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</si>
  <si>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1.2.2</t>
  </si>
  <si>
    <t>Suministro e instalación de Cielo raso de aislamiento en sistema liviano</t>
  </si>
  <si>
    <t>Membrana acústica de 3mm +camara de aire de 15cm rellena en fibra de vidrio tipo frescasa de 2 1/2" de espesor, densidad de 10 Kg/m3.+ placa de Drywall de 1/2" de espesor instalado mediante estructura tipo omega y viguet</t>
  </si>
  <si>
    <t>4</t>
  </si>
  <si>
    <t>Mecánica Teatral</t>
  </si>
  <si>
    <t>4.1</t>
  </si>
  <si>
    <t>Sistema de mecánica teatral</t>
  </si>
  <si>
    <t>4.1.1</t>
  </si>
  <si>
    <t>Suministro e instalación de Mecanismo electromecánico (ascensor) tipo Yoyo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</si>
  <si>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</si>
  <si>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4.1.2</t>
  </si>
  <si>
    <t>Suministro e instalación de Driver para motor para ascensor de 550Kg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</si>
  <si>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</si>
  <si>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4.1.3</t>
  </si>
  <si>
    <t>Suministro e instalación de Sistema de Barra manual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</si>
  <si>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</si>
  <si>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4.1.4</t>
  </si>
  <si>
    <t>Suministro e instalación de Instación de Sistema mecánica teatral electromecanico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</si>
  <si>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</si>
  <si>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4.1.5</t>
  </si>
  <si>
    <t>Suministro e instalación de Instación de Sistema de mecánica teatral Manual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</si>
  <si>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</t>
  </si>
  <si>
    <t>4.1.6</t>
  </si>
  <si>
    <t>Suministro e instalación de Barra de luces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</si>
  <si>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</si>
  <si>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4.1.7</t>
  </si>
  <si>
    <t>Suministro e instalación de Guirnalda o cable viajero en canaleta flexible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</si>
  <si>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</si>
  <si>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4.1.8</t>
  </si>
  <si>
    <t>Suministro e instalación de Tenedor Lateral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</si>
  <si>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</si>
  <si>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4.1.9</t>
  </si>
  <si>
    <t>Caja de Circuitos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</si>
  <si>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</si>
  <si>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4.1.10</t>
  </si>
  <si>
    <t>Riel de Telón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</si>
  <si>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</si>
  <si>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7</t>
  </si>
  <si>
    <t>VESTIMENTA TEATRAL</t>
  </si>
  <si>
    <t>7.1</t>
  </si>
  <si>
    <t>Vestimenta teatral</t>
  </si>
  <si>
    <t>7.1.1</t>
  </si>
  <si>
    <t>Suministro e instalación de Telón de Boca Plisado. 13m x 6.4m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</si>
  <si>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</si>
  <si>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7.1.2</t>
  </si>
  <si>
    <t>Suministro e instalación de Telón de Cámara Dos Hojas. 13m x 6.4m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</si>
  <si>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</si>
  <si>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7.1.3</t>
  </si>
  <si>
    <t>Suministro e instalación de Bambalinon Plisado de 13m x 1.45m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</si>
  <si>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</si>
  <si>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7.1.4</t>
  </si>
  <si>
    <t>Suministro e instalación de Bambalinas de 13m x 1.45m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</si>
  <si>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</si>
  <si>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7.1.5</t>
  </si>
  <si>
    <t>Suministro e instalación de Telón para Patas, color negro. Medidas 2,4m x 6,4m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</si>
  <si>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</si>
  <si>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Costos Directos</t>
  </si>
  <si>
    <t>A</t>
  </si>
  <si>
    <t>I</t>
  </si>
  <si>
    <t>U</t>
  </si>
  <si>
    <t>IVA U</t>
  </si>
  <si>
    <t>TOTAL</t>
  </si>
  <si>
    <t>Descripción Suministro</t>
  </si>
  <si>
    <t>Iluminación de Trabajo</t>
  </si>
  <si>
    <t>Iluminación de Trasescena</t>
  </si>
  <si>
    <t>2.1.1</t>
  </si>
  <si>
    <t>Suministro e instalación de Iluminación de trasescena de color azul. No Dimerizable.</t>
  </si>
  <si>
    <t>Iluminación en cinta led con control on/off.</t>
  </si>
  <si>
    <t>2.1.2</t>
  </si>
  <si>
    <t>Suministro e instalación de Iluminación del auditorio - Zona audiencia, Butacas</t>
  </si>
  <si>
    <t>Luminaria LED 12w 3000K con driver dimerizable  para la zona del auditorio tipo downlight descolgada o empotrada en nubes policilindricas y nubes acústicas</t>
  </si>
  <si>
    <t>2.1.3</t>
  </si>
  <si>
    <t>Suministro e instalación de Dimmer de control de Luces del auditorio</t>
  </si>
  <si>
    <t xml:space="preserve">Paquete de apagado-encendido/atenuación con 4 canales, de 5A por canal (15A máximo en total para el equipo)
Proporciona una opción de DMX para controlar dispositivos no-DMX
</t>
  </si>
  <si>
    <t>3</t>
  </si>
  <si>
    <t>Iluminación Escénica</t>
  </si>
  <si>
    <t>3.1</t>
  </si>
  <si>
    <t>Control de iluminación escénica</t>
  </si>
  <si>
    <t>3.1.1</t>
  </si>
  <si>
    <t>Suministro e instalación de Consola de iluminación Escenica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</si>
  <si>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</si>
  <si>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3.1.2</t>
  </si>
  <si>
    <t>Suministro e instalación de Monitor de 23"</t>
  </si>
  <si>
    <t>Voltaje: 110/220V
Tamaño de la pantalla: 24 "
Pantalla led de 24".
Tiene una resolución de 1920px-1080px.
Relación de aspecto de 16:9.
Panel IPS.
Su brillo es de 250cd/m².
Con conexión D-Sub.</t>
  </si>
  <si>
    <t>3.1.3</t>
  </si>
  <si>
    <t>Suministro e instalación de Kit de Teclado y mouse USB</t>
  </si>
  <si>
    <t>Teclado en español y mouse inalámbrico Bluetooth</t>
  </si>
  <si>
    <t>3.1.4</t>
  </si>
  <si>
    <t>Suministro e instalación de Convertidor HDMI-DVI</t>
  </si>
  <si>
    <t>Convertidor de video HDMI a DVI</t>
  </si>
  <si>
    <t>3.1.5</t>
  </si>
  <si>
    <t>Suministro e instalación de Switch POE 16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</si>
  <si>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</si>
  <si>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3.2</t>
  </si>
  <si>
    <t>Máquinas de humo</t>
  </si>
  <si>
    <t>3.2.1</t>
  </si>
  <si>
    <t xml:space="preserve">Suministro e instalación de Máquina de Humo Haze 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</si>
  <si>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</si>
  <si>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>3.2.2</t>
  </si>
  <si>
    <t>Suministro e instalación de Líquido Humo Haze</t>
  </si>
  <si>
    <t xml:space="preserve">Galon Líquido Base Agua de rápida dispersión - Galón
50 – 70% - Mezcla De Polialcoholes
50 – 70% CAS_ 7789-20-0
</t>
  </si>
  <si>
    <t>3.2.3</t>
  </si>
  <si>
    <t>Suministro e instalación de Cable de señal</t>
  </si>
  <si>
    <t>Cable para señal DMX 3 m</t>
  </si>
  <si>
    <t>3.3</t>
  </si>
  <si>
    <t>Sistema de iluminación escénica</t>
  </si>
  <si>
    <t>3.3.1</t>
  </si>
  <si>
    <t>Suministro e instalación de Fresnel LED 1 fuente de luz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</si>
  <si>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</si>
  <si>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 xml:space="preserve"> </t>
  </si>
  <si>
    <t>3.3.2</t>
  </si>
  <si>
    <t xml:space="preserve">Suministro e instalación de Elipsoidal Led Zoom RGBAL 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</si>
  <si>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</si>
  <si>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>3.3.3</t>
  </si>
  <si>
    <t>Suministro e instalación de Par Led RGBW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</si>
  <si>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</si>
  <si>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3.3.4</t>
  </si>
  <si>
    <t>Suministro e instalación de Cabeza Móvil Spot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</si>
  <si>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</si>
  <si>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3.3.5</t>
  </si>
  <si>
    <t>Suministro e instalación de Cableado balanceado para señal DMX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</si>
  <si>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</si>
  <si>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ML</t>
  </si>
  <si>
    <t>5</t>
  </si>
  <si>
    <t>Sonido</t>
  </si>
  <si>
    <t>Almacenamiento sistema de audio</t>
  </si>
  <si>
    <t>5.1.1</t>
  </si>
  <si>
    <t>Suministro e instalación de Case microfonos</t>
  </si>
  <si>
    <t>• Plástico de alta resistencia para mayor durabilidad y protección contra impactos.
• Interior: Espuma de alta densidad para proteger los micrófonos de golpes y vibraciones.
• Capacidad: 12 Micrófonos</t>
  </si>
  <si>
    <t>5.1.2</t>
  </si>
  <si>
    <t>Suministro e instalación de Case Parales</t>
  </si>
  <si>
    <t>Funda Abullonada para Bases de Micrófono con interior de espuma de alta densidad que protege el equipo de impactos.</t>
  </si>
  <si>
    <t>5.1.3</t>
  </si>
  <si>
    <t>Suministro e instalación de Rack para equipos en escenario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</si>
  <si>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</si>
  <si>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5.1.4</t>
  </si>
  <si>
    <t>Suministro e instalación de Rack para equipos en cuarto de control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</si>
  <si>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</si>
  <si>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5.1.5</t>
  </si>
  <si>
    <t>Suministro e instalación de Candados</t>
  </si>
  <si>
    <t>Candados de protecciones para Case</t>
  </si>
  <si>
    <t>Antenas de microfonía</t>
  </si>
  <si>
    <t>5.2.1</t>
  </si>
  <si>
    <t>Suministro e instalación de Antena para microfonería inalámbrica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</si>
  <si>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</si>
  <si>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5.2.2</t>
  </si>
  <si>
    <t>Antena log periódica activa, 470 - 960 MHz</t>
  </si>
  <si>
    <t>5.2.3</t>
  </si>
  <si>
    <t>Cab. coax. BNC 25 pies 50 Ohm</t>
  </si>
  <si>
    <t>5.2.4</t>
  </si>
  <si>
    <t>Suministro e instalación de Kit de montaje</t>
  </si>
  <si>
    <t>Kit de montaje para receptor inalámbrioco de antenas</t>
  </si>
  <si>
    <t>5.2.5</t>
  </si>
  <si>
    <t>Suministro e instalación de Rack de TX Antena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</si>
  <si>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</si>
  <si>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Mobiliario para escenario</t>
  </si>
  <si>
    <t>5.3.1</t>
  </si>
  <si>
    <t>Suministro e instalación de Escritorio</t>
  </si>
  <si>
    <t>Mesa de trabajo 2.40 x 0.80 con conexiones AC 110V regulada</t>
  </si>
  <si>
    <t>5.3.2</t>
  </si>
  <si>
    <t>Suministro e instalación de Silla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</si>
  <si>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</si>
  <si>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5.3.3</t>
  </si>
  <si>
    <t>Suministro e instalación de Medusa 16x4</t>
  </si>
  <si>
    <t>Medusa análoga 16 entradas XLR 4 salidas XLR</t>
  </si>
  <si>
    <t>Protección eléctrica sistema de sonido</t>
  </si>
  <si>
    <t>5.4.1</t>
  </si>
  <si>
    <t>Suministro e instalación de Regulador de corriente y supresor de picos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</si>
  <si>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</si>
  <si>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5.4.2</t>
  </si>
  <si>
    <t>Suministro e instalación de UPS 10KVA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</si>
  <si>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</si>
  <si>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Redes sistemas audiovisuales</t>
  </si>
  <si>
    <t>5.5.1</t>
  </si>
  <si>
    <t xml:space="preserve">Suministro e instalación de Switch de red de 8 puertos 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</si>
  <si>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</si>
  <si>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>Sistema de Backline</t>
  </si>
  <si>
    <t>5.6.1</t>
  </si>
  <si>
    <t>Suministro e instalación de Amplificador de Guitarra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</si>
  <si>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</si>
  <si>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5.6.2</t>
  </si>
  <si>
    <t>Suministro e instalación de Amplificador de Bajo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</si>
  <si>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</si>
  <si>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5.6.3</t>
  </si>
  <si>
    <t>Suministro e instalación de Atril de director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</si>
  <si>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</si>
  <si>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5.6.4</t>
  </si>
  <si>
    <t>Suministro e instalación de Atril de músico</t>
  </si>
  <si>
    <t>Atril en Madera Dimensiones del soporte para partituras:
Anchura: 21,7» (55 cm)
Altura: 37 cm
Anchura del borde: 6 cm
Ajuste de altura
De 75 cm a 129 cm (29,5« a 50,8»)
Altura plegada
76,5 cm (30,02")</t>
  </si>
  <si>
    <t>5.6.5</t>
  </si>
  <si>
    <t>Suministro e instalación de Cable  para micrófono o instrumento</t>
  </si>
  <si>
    <t>Cable de micrófono,  XLR Macho / XLR Hembra, Color: negro, Longitud: 3 mt.</t>
  </si>
  <si>
    <t>5.6.6</t>
  </si>
  <si>
    <t>Cable de micrófono,  XLR Macho / XLR Hembra, Color: negro, Longitud: 5 mt.</t>
  </si>
  <si>
    <t>5.6.7</t>
  </si>
  <si>
    <t>Cable de micrófono,  XLR Macho / XLR Hembra, Color: negro, Longitud: 10 mt.</t>
  </si>
  <si>
    <t>5.6.8</t>
  </si>
  <si>
    <t>Cable de micrófono,  XLR Macho / XLR Hembra, Color: negro, Longitud: 15 mt.</t>
  </si>
  <si>
    <t>Sistema de microfonía</t>
  </si>
  <si>
    <t>5.7.1</t>
  </si>
  <si>
    <t xml:space="preserve">Suministro e instalación de Micrófono colgante 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</si>
  <si>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</si>
  <si>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>5.7.2</t>
  </si>
  <si>
    <t>Suministro e instalación de Sistema inalámbrico Bodypack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</si>
  <si>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</si>
  <si>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5.7.3</t>
  </si>
  <si>
    <t>Suministro e instalación de Micrófono de solapa negro</t>
  </si>
  <si>
    <t>Micrófono Lavalier Omnidireccional de Condensador
Color: negro
Conector TA4F</t>
  </si>
  <si>
    <t>5.7.4</t>
  </si>
  <si>
    <t xml:space="preserve">Suministro e instalación de Micrófono de solapa beige </t>
  </si>
  <si>
    <t>Micrófono Lavalier Omnidireccional de Condensador
Color: Beige
Conector TA4F</t>
  </si>
  <si>
    <t>5.7.5</t>
  </si>
  <si>
    <t xml:space="preserve">Suministro e instalación de Micrófono de mano inalámbrico 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</si>
  <si>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</si>
  <si>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>5.7.6</t>
  </si>
  <si>
    <t>Suministro e instalación de Micrófono de mano cardioide vocal</t>
  </si>
  <si>
    <t>Micrófono dinámico cardioide Vocal.
Respuesta en frecuencia: 30 Hz-17 kHz, Sensibilidad 5.6 mV/Pascal (-45 dBV/Pa) y Maximum SPL: 135.5 dB SPL (1% THD).
conector XLR.</t>
  </si>
  <si>
    <t>5.7.7</t>
  </si>
  <si>
    <t xml:space="preserve">Suministro e instalación de Micrófono de mano spercardioide vocal  </t>
  </si>
  <si>
    <t>Micrófono dinámico Super  cardioide Vocal
Voltaje de circuito abierto: 3,3 mV/Pascal
Respuesta de frecuencia de audio: 140 - 15.000
SPL máximo: &gt; 140dB</t>
  </si>
  <si>
    <t>5.7.8</t>
  </si>
  <si>
    <t xml:space="preserve">Suministro e instalación de Micrófono de mano cardioide instrumentos </t>
  </si>
  <si>
    <t>Micrófono de condensador Cardioide para instrumentos
Voltaje de circuito abierto: 10 mV/Pascal
Respuesta de frecuencia de audio: 50 - 20.000
SPL máximo: &gt; 146dB</t>
  </si>
  <si>
    <t>5.7.9</t>
  </si>
  <si>
    <t>Suministro e instalación de Microfono Bass drum</t>
  </si>
  <si>
    <t>Micrófono dinámico Super Cardiodie Bass-Drum 
Voltaje de circuito abierto: 0,8 mV/Pascal
Respuesta de frecuencia de audio: 20 - 11.000
SPL máximo: &gt; 140dB</t>
  </si>
  <si>
    <t>5.7.10</t>
  </si>
  <si>
    <t>Suministro e instalación de Micrófono vocal premium</t>
  </si>
  <si>
    <t>Microfono dinamico supercardioide Vocals Premium
Voltaje de circuito abierto: 2,2 mV/Pascal
Respuesta de frecuencia de audio: 80 - 16.000</t>
  </si>
  <si>
    <t>5.7.11</t>
  </si>
  <si>
    <t>Suministro e instalación de Micrófono percusión Over</t>
  </si>
  <si>
    <t>Micrófono percusión Over
Elemento	Condensador (autosesgado)
Voltaje de circuito abierto: 6mV/Pascal
Respuesta de frecuencia de audio	50 Hz - 16.000 Hz
Rango dinámico: 107dB
SPL máximo (1% THD): 132dB</t>
  </si>
  <si>
    <t>5.7.12</t>
  </si>
  <si>
    <t>Suministro e instalación de Micrófono dinámico de tom, caja e instrumento</t>
  </si>
  <si>
    <t>Micrófono percusión
Voltaje de circuito abierto: 2,2 mV/Pascal
Respuesta de frecuencia de audio	50 Hz - 16.000 Hz
Patrón polar	Supercardioide</t>
  </si>
  <si>
    <t>5.7.13</t>
  </si>
  <si>
    <t>Suministro e instalación de Micrófono dinámico de bombo e instrumento</t>
  </si>
  <si>
    <t>Micrófono percusión Kick - Low
Voltaje de circuito abierto: 0,63 mV/Pascal
Respuesta de frecuencia de audio	20 Hz - 10.000 Hz
Patrón polar: Supercardioide</t>
  </si>
  <si>
    <t>5.7.14</t>
  </si>
  <si>
    <t>Suministro e instalación de Stands para Micrófono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</si>
  <si>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</si>
  <si>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5.7.15</t>
  </si>
  <si>
    <t xml:space="preserve">Suministro e instalación de Parlante tipo Monitor </t>
  </si>
  <si>
    <t>Monitor coaxial autoamplificado de piso de 12".
Respuesta de frecuencia (-3 dB): 64 Hz - 20 kHz
Ángulo de monitor: 55°
Cobertura (H x V)	90 ̊ x 90 ̊
SPL máximo: 129 dB</t>
  </si>
  <si>
    <t>5.7.16</t>
  </si>
  <si>
    <t>Sidefill - Cabina activa 15"
Respuesta de frecuencia (-3 dB): 48 Hz - 20 kHz
SPL máximo: 136 dB de pico
Cobertura (H x V): 60° x 40°
Corssover: 700 Hz, 2900 Hz</t>
  </si>
  <si>
    <t>Sistema de procesamiento de audio y monitoreo</t>
  </si>
  <si>
    <t>5.8.1</t>
  </si>
  <si>
    <t>Suministro e instalación de Consola Digital de 64 canales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</si>
  <si>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</si>
  <si>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5.8.2</t>
  </si>
  <si>
    <t xml:space="preserve">Suministro e instalación de Caja de conexiones en escenario 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</si>
  <si>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</si>
  <si>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>5.8.3</t>
  </si>
  <si>
    <t>Suministro e instalación de Switch de red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</si>
  <si>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</si>
  <si>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5.8.4</t>
  </si>
  <si>
    <t>Suministro e instalación de Monitor para cabina de control.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</si>
  <si>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</si>
  <si>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5.8.5</t>
  </si>
  <si>
    <t>Suministro e instalación de Cableado UTP snakes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</si>
  <si>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</si>
  <si>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5.8.6</t>
  </si>
  <si>
    <t>Suministro e instalación de Cableado Balanceado para señales de audio</t>
  </si>
  <si>
    <t>Sistema de sonido pasivo tipo Line Array con relevos</t>
  </si>
  <si>
    <t>5.9.1</t>
  </si>
  <si>
    <t>Suministro e instalación de Bumper para sistema Array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</si>
  <si>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</si>
  <si>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5.9.2</t>
  </si>
  <si>
    <t>Suministro e instalación de Subwoofer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</si>
  <si>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</si>
  <si>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5.9.3</t>
  </si>
  <si>
    <t>Suministro e instalación de Cabina para sistema Array 90x6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</si>
  <si>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</si>
  <si>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5.9.4</t>
  </si>
  <si>
    <t>Suministro e instalación de Cabina para sistema Array 90x20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</si>
  <si>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</si>
  <si>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5.9.5</t>
  </si>
  <si>
    <t>Suministro e instalación de Parlante pasivo tipo Relevo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</si>
  <si>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</si>
  <si>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5.9.6</t>
  </si>
  <si>
    <t xml:space="preserve">Suministro e instalación de Amplificador para Array 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</si>
  <si>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</si>
  <si>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>5.9.7</t>
  </si>
  <si>
    <t xml:space="preserve">Suministro e instalación de Amplificador para Relevos 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</si>
  <si>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</si>
  <si>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>5.9.8</t>
  </si>
  <si>
    <t>Suministro e instalación de Bracket relevos</t>
  </si>
  <si>
    <t>Kit de montaje en pared/techo para parlante tipo relevo, incluye un soporte robusto y herrajes.</t>
  </si>
  <si>
    <t>6</t>
  </si>
  <si>
    <t>Varios</t>
  </si>
  <si>
    <t>Alfombra</t>
  </si>
  <si>
    <t>6.1.1</t>
  </si>
  <si>
    <t xml:space="preserve">Suministro e instalación de Suministro e instalación de Alfombra Cadiz </t>
  </si>
  <si>
    <t xml:space="preserve">Suministro e instalación de alfombra de referencia Cadiz. Incluye adhesivo y transporte a la obra </t>
  </si>
  <si>
    <t>6.2</t>
  </si>
  <si>
    <t>Silletería</t>
  </si>
  <si>
    <t>6.2.1</t>
  </si>
  <si>
    <t>Suministro e instalación de Instalación de Silletería</t>
  </si>
  <si>
    <t>Instalación de silletería.</t>
  </si>
  <si>
    <t>6.3</t>
  </si>
  <si>
    <t>Ajusto a los Diseños</t>
  </si>
  <si>
    <t>Ajusto a los DIseños</t>
  </si>
  <si>
    <t>Revision de los diseños propuestos en sito del proyecto y los ajustes que tengan lugar, realizado por personal calificado. Entregar diseño definitivo</t>
  </si>
  <si>
    <t>8</t>
  </si>
  <si>
    <t>VIDEO</t>
  </si>
  <si>
    <t>8.1</t>
  </si>
  <si>
    <t>Pantalla de proyección de gran formato</t>
  </si>
  <si>
    <t>8.1.1</t>
  </si>
  <si>
    <t>Suministro e instalación de Pantalla de proyección en PVC 13m x 6,4m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</si>
  <si>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</si>
  <si>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8.2</t>
  </si>
  <si>
    <t>Procesamiento y transmisión de video</t>
  </si>
  <si>
    <t>8.2.1</t>
  </si>
  <si>
    <t>Suministro e instalación de Transmisor de placa de pared HDMI a través de HDBaseT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</si>
  <si>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</si>
  <si>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8.2.2</t>
  </si>
  <si>
    <t>Suministro e instalación de Conmutador de matriz HDMI/HDBaseT 4x4 de 18 Gbps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</si>
  <si>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</si>
  <si>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8.2.3</t>
  </si>
  <si>
    <t>Suministro e instalación de Receptor HDBaseT de 70 M y 18 Gbps con fuente de alimentación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</si>
  <si>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</si>
  <si>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8.2.4</t>
  </si>
  <si>
    <t>Suministro e instalación de Cable DigitalMedia 8G plenum, carrete de 500 pies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</si>
  <si>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</si>
  <si>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8.2.5</t>
  </si>
  <si>
    <t>Suministro e instalación de Cable SDI</t>
  </si>
  <si>
    <t>Cable tipo Belden 1855A Sub Miniature Video Coax 23 AWG Black</t>
  </si>
  <si>
    <t>8.2.6</t>
  </si>
  <si>
    <t>Suministro e instalación de Cable UTP CAT 6 AWG23 para uso de interior</t>
  </si>
  <si>
    <t>8.3</t>
  </si>
  <si>
    <t>Sistema de proyección de video LED</t>
  </si>
  <si>
    <t>8.3.1</t>
  </si>
  <si>
    <t>Suministro e instalación de Proyector LED de 8,500 Lumens con lente intercambiable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</si>
  <si>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</si>
  <si>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8.3.2</t>
  </si>
  <si>
    <t>Suministro e instalación de Lente de tiro ultracorto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</si>
  <si>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</si>
  <si>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8.3.3</t>
  </si>
  <si>
    <t>Suministro e instalación de Soporte para proyector en escenario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</si>
  <si>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</si>
  <si>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TOTAL DEFINITIVO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</si>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</sst>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_-"/>
    <numFmt numFmtId="165" formatCode="d\.m"/>
  </numFmts>
  <fonts count="7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164" fontId="6" fillId="4" borderId="9" xfId="1" applyFont="1" applyFill="1" applyBorder="1" applyAlignment="1">
      <alignment vertical="center"/>
    </xf>
    <xf numFmtId="164" fontId="5" fillId="4" borderId="9" xfId="1" applyFont="1" applyFill="1" applyBorder="1" applyAlignment="1">
      <alignment vertical="center"/>
    </xf>
    <xf numFmtId="165" fontId="6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6" fillId="0" borderId="9" xfId="1" applyFont="1" applyBorder="1" applyAlignment="1">
      <alignment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64" fontId="3" fillId="3" borderId="9" xfId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6" fillId="0" borderId="12" xfId="1" applyFont="1" applyBorder="1" applyAlignment="1">
      <alignment vertical="center"/>
    </xf>
    <xf numFmtId="0" fontId="6" fillId="0" borderId="9" xfId="0" applyFont="1" applyBorder="1"/>
    <xf numFmtId="49" fontId="3" fillId="3" borderId="2" xfId="0" applyNumberFormat="1" applyFont="1" applyFill="1" applyBorder="1" applyAlignment="1">
      <alignment horizontal="center" vertical="center" wrapText="1"/>
    </xf>
    <xf numFmtId="164" fontId="3" fillId="3" borderId="2" xfId="1" applyFont="1" applyFill="1" applyBorder="1" applyAlignment="1">
      <alignment vertical="center"/>
    </xf>
    <xf numFmtId="164" fontId="5" fillId="4" borderId="2" xfId="1" applyFont="1" applyFill="1" applyBorder="1" applyAlignment="1">
      <alignment vertical="center"/>
    </xf>
    <xf numFmtId="164" fontId="6" fillId="0" borderId="2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5" fillId="0" borderId="9" xfId="1" applyFont="1" applyBorder="1" applyAlignment="1">
      <alignment vertical="center"/>
    </xf>
    <xf numFmtId="9" fontId="6" fillId="0" borderId="9" xfId="2" applyFont="1" applyBorder="1" applyAlignment="1">
      <alignment vertical="center"/>
    </xf>
    <xf numFmtId="9" fontId="6" fillId="0" borderId="9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6" fillId="0" borderId="0" xfId="1" applyFont="1" applyBorder="1" applyAlignment="1">
      <alignment vertical="center"/>
    </xf>
    <xf numFmtId="164" fontId="3" fillId="3" borderId="13" xfId="1" applyFont="1" applyFill="1" applyBorder="1" applyAlignment="1">
      <alignment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5" borderId="9" xfId="1" applyFont="1" applyFill="1" applyBorder="1" applyAlignment="1">
      <alignment vertical="center"/>
    </xf>
    <xf numFmtId="164" fontId="6" fillId="5" borderId="2" xfId="1" applyFont="1" applyFill="1" applyBorder="1" applyAlignment="1">
      <alignment vertical="center"/>
    </xf>
    <xf numFmtId="49" fontId="4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164" fontId="6" fillId="4" borderId="4" xfId="1" applyFont="1" applyFill="1" applyBorder="1" applyAlignment="1">
      <alignment horizontal="center" vertical="center"/>
    </xf>
    <xf numFmtId="164" fontId="5" fillId="4" borderId="10" xfId="1" applyFont="1" applyFill="1" applyBorder="1" applyAlignment="1">
      <alignment vertical="center"/>
    </xf>
    <xf numFmtId="164" fontId="6" fillId="0" borderId="10" xfId="1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/>
    </xf>
    <xf numFmtId="164" fontId="0" fillId="0" borderId="0" xfId="1" applyFont="1"/>
    <xf numFmtId="164" fontId="2" fillId="0" borderId="9" xfId="1" applyFont="1" applyBorder="1"/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5" fillId="4" borderId="4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 wrapText="1"/>
    </xf>
    <xf numFmtId="164" fontId="2" fillId="0" borderId="1" xfId="1" applyFont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</sheetPr>
  <dimension ref="A1:G156"/>
  <sheetViews>
    <sheetView tabSelected="1" topLeftCell="A148" workbookViewId="0">
      <selection activeCell="F149" sqref="F149"/>
    </sheetView>
  </sheetViews>
  <sheetFormatPr baseColWidth="10" defaultRowHeight="12.75" x14ac:dyDescent="0.2"/>
  <cols>
    <col min="1" max="1" width="6.140625" bestFit="1" customWidth="1"/>
    <col min="2" max="2" width="30.42578125" customWidth="1"/>
    <col min="3" max="3" width="89.140625" customWidth="1"/>
    <col min="4" max="4" width="10" bestFit="1" customWidth="1"/>
    <col min="5" max="5" width="8.140625" bestFit="1" customWidth="1"/>
    <col min="6" max="6" width="16" style="79" bestFit="1" customWidth="1"/>
    <col min="7" max="7" width="17.5703125" style="79" bestFit="1" customWidth="1"/>
  </cols>
  <sheetData>
    <row r="1" spans="1:7" x14ac:dyDescent="0.2">
      <c r="F1" s="89" t="s">
        <v>0</v>
      </c>
      <c r="G1" s="89"/>
    </row>
    <row r="2" spans="1:7" x14ac:dyDescent="0.2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 x14ac:dyDescent="0.2">
      <c r="A3" s="5">
        <v>1</v>
      </c>
      <c r="B3" s="6" t="s">
        <v>8</v>
      </c>
      <c r="C3" s="7"/>
      <c r="D3" s="8"/>
      <c r="E3" s="8"/>
      <c r="F3" s="9"/>
      <c r="G3" s="9">
        <f>G4+G12</f>
        <v>0</v>
      </c>
    </row>
    <row r="4" spans="1:7" x14ac:dyDescent="0.2">
      <c r="A4" s="10">
        <v>45292</v>
      </c>
      <c r="B4" s="11" t="e">
        <f>#REF!</f>
        <v>#REF!</v>
      </c>
      <c r="C4" s="12"/>
      <c r="D4" s="13">
        <v>1</v>
      </c>
      <c r="E4" s="13" t="s">
        <v>9</v>
      </c>
      <c r="F4" s="14"/>
      <c r="G4" s="15">
        <f>SUM(G5:G11)</f>
        <v>0</v>
      </c>
    </row>
    <row r="5" spans="1:7" ht="25.5" x14ac:dyDescent="0.2">
      <c r="A5" s="16" t="s">
        <v>10</v>
      </c>
      <c r="B5" s="17" t="s">
        <v>11</v>
      </c>
      <c r="C5" s="17" t="s">
        <v>12</v>
      </c>
      <c r="D5" s="18">
        <v>148</v>
      </c>
      <c r="E5" s="18" t="s">
        <v>13</v>
      </c>
      <c r="F5" s="19"/>
      <c r="G5" s="19">
        <f t="shared" ref="G5:G11" si="0">F5*D5</f>
        <v>0</v>
      </c>
    </row>
    <row r="6" spans="1:7" ht="38.25" x14ac:dyDescent="0.2">
      <c r="A6" s="16" t="s">
        <v>14</v>
      </c>
      <c r="B6" s="17" t="s">
        <v>15</v>
      </c>
      <c r="C6" s="17" t="s">
        <v>16</v>
      </c>
      <c r="D6" s="18">
        <v>40</v>
      </c>
      <c r="E6" s="18" t="s">
        <v>17</v>
      </c>
      <c r="F6" s="19"/>
      <c r="G6" s="19">
        <f t="shared" si="0"/>
        <v>0</v>
      </c>
    </row>
    <row r="7" spans="1:7" ht="25.5" x14ac:dyDescent="0.2">
      <c r="A7" s="16" t="s">
        <v>18</v>
      </c>
      <c r="B7" s="17" t="s">
        <v>19</v>
      </c>
      <c r="C7" s="17" t="s">
        <v>20</v>
      </c>
      <c r="D7" s="18">
        <v>150</v>
      </c>
      <c r="E7" s="18" t="s">
        <v>13</v>
      </c>
      <c r="F7" s="19"/>
      <c r="G7" s="19">
        <f t="shared" si="0"/>
        <v>0</v>
      </c>
    </row>
    <row r="8" spans="1:7" ht="25.5" x14ac:dyDescent="0.2">
      <c r="A8" s="16" t="s">
        <v>21</v>
      </c>
      <c r="B8" s="17" t="s">
        <v>22</v>
      </c>
      <c r="C8" s="17" t="s">
        <v>23</v>
      </c>
      <c r="D8" s="18">
        <v>104</v>
      </c>
      <c r="E8" s="18" t="s">
        <v>13</v>
      </c>
      <c r="F8" s="19"/>
      <c r="G8" s="19">
        <f t="shared" si="0"/>
        <v>0</v>
      </c>
    </row>
    <row r="9" spans="1:7" ht="38.25" x14ac:dyDescent="0.2">
      <c r="A9" s="16" t="s">
        <v>24</v>
      </c>
      <c r="B9" s="17" t="s">
        <v>25</v>
      </c>
      <c r="C9" s="17" t="s">
        <v>26</v>
      </c>
      <c r="D9" s="18">
        <v>62</v>
      </c>
      <c r="E9" s="18" t="s">
        <v>13</v>
      </c>
      <c r="F9" s="19"/>
      <c r="G9" s="19">
        <f t="shared" si="0"/>
        <v>0</v>
      </c>
    </row>
    <row r="10" spans="1:7" ht="25.5" x14ac:dyDescent="0.2">
      <c r="A10" s="16" t="s">
        <v>27</v>
      </c>
      <c r="B10" s="17" t="s">
        <v>28</v>
      </c>
      <c r="C10" s="17" t="s">
        <v>12</v>
      </c>
      <c r="D10" s="18">
        <v>42</v>
      </c>
      <c r="E10" s="18" t="s">
        <v>13</v>
      </c>
      <c r="F10" s="19"/>
      <c r="G10" s="19">
        <f t="shared" si="0"/>
        <v>0</v>
      </c>
    </row>
    <row r="11" spans="1:7" ht="38.25" x14ac:dyDescent="0.2">
      <c r="A11" s="16" t="s">
        <v>29</v>
      </c>
      <c r="B11" s="17" t="s">
        <v>30</v>
      </c>
      <c r="C11" s="17" t="s">
        <v>31</v>
      </c>
      <c r="D11" s="18">
        <v>52</v>
      </c>
      <c r="E11" s="18" t="s">
        <v>13</v>
      </c>
      <c r="F11" s="19"/>
      <c r="G11" s="19">
        <f t="shared" si="0"/>
        <v>0</v>
      </c>
    </row>
    <row r="12" spans="1:7" x14ac:dyDescent="0.2">
      <c r="A12" s="20">
        <v>45323</v>
      </c>
      <c r="B12" s="21" t="s">
        <v>32</v>
      </c>
      <c r="C12" s="22"/>
      <c r="D12" s="13">
        <v>1</v>
      </c>
      <c r="E12" s="13" t="s">
        <v>9</v>
      </c>
      <c r="F12" s="15"/>
      <c r="G12" s="15">
        <f>SUM(G13:G14)</f>
        <v>0</v>
      </c>
    </row>
    <row r="13" spans="1:7" ht="114.75" x14ac:dyDescent="0.2">
      <c r="A13" s="16" t="s">
        <v>33</v>
      </c>
      <c r="B13" s="17" t="s">
        <v>34</v>
      </c>
      <c r="C13" s="17" t="s">
        <v>35</v>
      </c>
      <c r="D13" s="18">
        <v>2</v>
      </c>
      <c r="E13" s="18" t="s">
        <v>17</v>
      </c>
      <c r="F13" s="19"/>
      <c r="G13" s="19">
        <f>F13*D13</f>
        <v>0</v>
      </c>
    </row>
    <row r="14" spans="1:7" ht="38.25" x14ac:dyDescent="0.2">
      <c r="A14" s="16" t="s">
        <v>36</v>
      </c>
      <c r="B14" s="17" t="s">
        <v>37</v>
      </c>
      <c r="C14" s="17" t="s">
        <v>38</v>
      </c>
      <c r="D14" s="18">
        <v>409</v>
      </c>
      <c r="E14" s="18" t="s">
        <v>13</v>
      </c>
      <c r="F14" s="19"/>
      <c r="G14" s="19">
        <f>F14*D14</f>
        <v>0</v>
      </c>
    </row>
    <row r="15" spans="1:7" x14ac:dyDescent="0.2">
      <c r="A15" s="23" t="s">
        <v>39</v>
      </c>
      <c r="B15" s="24" t="s">
        <v>40</v>
      </c>
      <c r="C15" s="25"/>
      <c r="D15" s="26"/>
      <c r="E15" s="5"/>
      <c r="F15" s="27"/>
      <c r="G15" s="27">
        <f>G16</f>
        <v>0</v>
      </c>
    </row>
    <row r="16" spans="1:7" x14ac:dyDescent="0.2">
      <c r="A16" s="28" t="s">
        <v>41</v>
      </c>
      <c r="B16" s="84" t="s">
        <v>42</v>
      </c>
      <c r="C16" s="85"/>
      <c r="D16" s="29">
        <v>1</v>
      </c>
      <c r="E16" s="30" t="s">
        <v>9</v>
      </c>
      <c r="F16" s="15"/>
      <c r="G16" s="15">
        <f>SUM(G17:G26)</f>
        <v>0</v>
      </c>
    </row>
    <row r="17" spans="1:7" ht="114.75" x14ac:dyDescent="0.2">
      <c r="A17" s="31" t="s">
        <v>43</v>
      </c>
      <c r="B17" s="32" t="s">
        <v>44</v>
      </c>
      <c r="C17" s="33" t="s">
        <v>45</v>
      </c>
      <c r="D17" s="34">
        <v>11</v>
      </c>
      <c r="E17" s="35" t="s">
        <v>9</v>
      </c>
      <c r="F17" s="19"/>
      <c r="G17" s="19">
        <f t="shared" ref="G17:G26" si="1">D17*F17</f>
        <v>0</v>
      </c>
    </row>
    <row r="18" spans="1:7" ht="89.25" x14ac:dyDescent="0.2">
      <c r="A18" s="31" t="s">
        <v>46</v>
      </c>
      <c r="B18" s="32" t="s">
        <v>47</v>
      </c>
      <c r="C18" s="33" t="s">
        <v>48</v>
      </c>
      <c r="D18" s="34">
        <v>11</v>
      </c>
      <c r="E18" s="35" t="s">
        <v>9</v>
      </c>
      <c r="F18" s="19"/>
      <c r="G18" s="19">
        <f t="shared" si="1"/>
        <v>0</v>
      </c>
    </row>
    <row r="19" spans="1:7" ht="102" x14ac:dyDescent="0.2">
      <c r="A19" s="31" t="s">
        <v>49</v>
      </c>
      <c r="B19" s="32" t="s">
        <v>50</v>
      </c>
      <c r="C19" s="33" t="s">
        <v>51</v>
      </c>
      <c r="D19" s="34">
        <v>6</v>
      </c>
      <c r="E19" s="35" t="s">
        <v>9</v>
      </c>
      <c r="F19" s="19"/>
      <c r="G19" s="19">
        <f t="shared" si="1"/>
        <v>0</v>
      </c>
    </row>
    <row r="20" spans="1:7" ht="102" x14ac:dyDescent="0.2">
      <c r="A20" s="31" t="s">
        <v>52</v>
      </c>
      <c r="B20" s="32" t="s">
        <v>53</v>
      </c>
      <c r="C20" s="33" t="s">
        <v>54</v>
      </c>
      <c r="D20" s="34">
        <v>1</v>
      </c>
      <c r="E20" s="35" t="s">
        <v>9</v>
      </c>
      <c r="F20" s="19"/>
      <c r="G20" s="19">
        <f t="shared" si="1"/>
        <v>0</v>
      </c>
    </row>
    <row r="21" spans="1:7" ht="89.25" x14ac:dyDescent="0.2">
      <c r="A21" s="31" t="s">
        <v>55</v>
      </c>
      <c r="B21" s="32" t="s">
        <v>56</v>
      </c>
      <c r="C21" s="33" t="s">
        <v>57</v>
      </c>
      <c r="D21" s="34">
        <v>1</v>
      </c>
      <c r="E21" s="35" t="s">
        <v>9</v>
      </c>
      <c r="F21" s="19"/>
      <c r="G21" s="19">
        <f t="shared" si="1"/>
        <v>0</v>
      </c>
    </row>
    <row r="22" spans="1:7" ht="76.5" x14ac:dyDescent="0.2">
      <c r="A22" s="31" t="s">
        <v>58</v>
      </c>
      <c r="B22" s="32" t="s">
        <v>59</v>
      </c>
      <c r="C22" s="33" t="s">
        <v>60</v>
      </c>
      <c r="D22" s="34">
        <v>7</v>
      </c>
      <c r="E22" s="35" t="s">
        <v>9</v>
      </c>
      <c r="F22" s="19"/>
      <c r="G22" s="19">
        <f t="shared" si="1"/>
        <v>0</v>
      </c>
    </row>
    <row r="23" spans="1:7" ht="76.5" x14ac:dyDescent="0.2">
      <c r="A23" s="31" t="s">
        <v>61</v>
      </c>
      <c r="B23" s="32" t="s">
        <v>62</v>
      </c>
      <c r="C23" s="33" t="s">
        <v>63</v>
      </c>
      <c r="D23" s="34">
        <v>6</v>
      </c>
      <c r="E23" s="35" t="s">
        <v>9</v>
      </c>
      <c r="F23" s="19"/>
      <c r="G23" s="19">
        <f t="shared" si="1"/>
        <v>0</v>
      </c>
    </row>
    <row r="24" spans="1:7" ht="76.5" x14ac:dyDescent="0.2">
      <c r="A24" s="31" t="s">
        <v>64</v>
      </c>
      <c r="B24" s="36" t="s">
        <v>65</v>
      </c>
      <c r="C24" s="37" t="s">
        <v>66</v>
      </c>
      <c r="D24" s="38">
        <v>2</v>
      </c>
      <c r="E24" s="39" t="s">
        <v>9</v>
      </c>
      <c r="F24" s="40"/>
      <c r="G24" s="40">
        <f t="shared" si="1"/>
        <v>0</v>
      </c>
    </row>
    <row r="25" spans="1:7" ht="76.5" x14ac:dyDescent="0.2">
      <c r="A25" s="31" t="s">
        <v>67</v>
      </c>
      <c r="B25" s="41" t="s">
        <v>68</v>
      </c>
      <c r="C25" s="37" t="s">
        <v>69</v>
      </c>
      <c r="D25" s="18">
        <v>4</v>
      </c>
      <c r="E25" s="18" t="s">
        <v>9</v>
      </c>
      <c r="F25" s="19"/>
      <c r="G25" s="19">
        <f t="shared" si="1"/>
        <v>0</v>
      </c>
    </row>
    <row r="26" spans="1:7" ht="114.75" x14ac:dyDescent="0.2">
      <c r="A26" s="31" t="s">
        <v>70</v>
      </c>
      <c r="B26" s="41" t="s">
        <v>71</v>
      </c>
      <c r="C26" s="17" t="s">
        <v>72</v>
      </c>
      <c r="D26" s="18">
        <v>2</v>
      </c>
      <c r="E26" s="18" t="s">
        <v>9</v>
      </c>
      <c r="F26" s="19"/>
      <c r="G26" s="19">
        <f t="shared" si="1"/>
        <v>0</v>
      </c>
    </row>
    <row r="27" spans="1:7" x14ac:dyDescent="0.2">
      <c r="A27" s="42" t="s">
        <v>73</v>
      </c>
      <c r="B27" s="24" t="s">
        <v>74</v>
      </c>
      <c r="C27" s="25"/>
      <c r="D27" s="26"/>
      <c r="E27" s="26"/>
      <c r="F27" s="43"/>
      <c r="G27" s="43">
        <f>G28</f>
        <v>0</v>
      </c>
    </row>
    <row r="28" spans="1:7" x14ac:dyDescent="0.2">
      <c r="A28" s="28" t="s">
        <v>75</v>
      </c>
      <c r="B28" s="84" t="s">
        <v>76</v>
      </c>
      <c r="C28" s="85"/>
      <c r="D28" s="29">
        <v>1</v>
      </c>
      <c r="E28" s="29" t="s">
        <v>9</v>
      </c>
      <c r="F28" s="44"/>
      <c r="G28" s="44">
        <f>SUM(G29:G33)</f>
        <v>0</v>
      </c>
    </row>
    <row r="29" spans="1:7" ht="89.25" x14ac:dyDescent="0.2">
      <c r="A29" s="31" t="s">
        <v>77</v>
      </c>
      <c r="B29" s="32" t="s">
        <v>78</v>
      </c>
      <c r="C29" s="33" t="s">
        <v>79</v>
      </c>
      <c r="D29" s="34">
        <v>1</v>
      </c>
      <c r="E29" s="34" t="s">
        <v>17</v>
      </c>
      <c r="F29" s="19"/>
      <c r="G29" s="45">
        <f>D29*F29</f>
        <v>0</v>
      </c>
    </row>
    <row r="30" spans="1:7" ht="89.25" x14ac:dyDescent="0.2">
      <c r="A30" s="31" t="s">
        <v>80</v>
      </c>
      <c r="B30" s="32" t="s">
        <v>81</v>
      </c>
      <c r="C30" s="33" t="s">
        <v>82</v>
      </c>
      <c r="D30" s="34">
        <v>1</v>
      </c>
      <c r="E30" s="34" t="s">
        <v>17</v>
      </c>
      <c r="F30" s="19"/>
      <c r="G30" s="45">
        <f>D30*F30</f>
        <v>0</v>
      </c>
    </row>
    <row r="31" spans="1:7" ht="89.25" x14ac:dyDescent="0.2">
      <c r="A31" s="31" t="s">
        <v>83</v>
      </c>
      <c r="B31" s="32" t="s">
        <v>84</v>
      </c>
      <c r="C31" s="33" t="s">
        <v>85</v>
      </c>
      <c r="D31" s="34">
        <v>1</v>
      </c>
      <c r="E31" s="34" t="s">
        <v>17</v>
      </c>
      <c r="F31" s="19"/>
      <c r="G31" s="45">
        <f>D31*F31</f>
        <v>0</v>
      </c>
    </row>
    <row r="32" spans="1:7" ht="102" x14ac:dyDescent="0.2">
      <c r="A32" s="31" t="s">
        <v>86</v>
      </c>
      <c r="B32" s="32" t="s">
        <v>87</v>
      </c>
      <c r="C32" s="33" t="s">
        <v>88</v>
      </c>
      <c r="D32" s="34">
        <v>4</v>
      </c>
      <c r="E32" s="34" t="s">
        <v>17</v>
      </c>
      <c r="F32" s="19"/>
      <c r="G32" s="45">
        <f>D32*F32</f>
        <v>0</v>
      </c>
    </row>
    <row r="33" spans="1:7" ht="102" x14ac:dyDescent="0.2">
      <c r="A33" s="31" t="s">
        <v>89</v>
      </c>
      <c r="B33" s="32" t="s">
        <v>90</v>
      </c>
      <c r="C33" s="33" t="s">
        <v>91</v>
      </c>
      <c r="D33" s="38">
        <v>8</v>
      </c>
      <c r="E33" s="38" t="s">
        <v>17</v>
      </c>
      <c r="F33" s="40"/>
      <c r="G33" s="46">
        <f>D33*F33</f>
        <v>0</v>
      </c>
    </row>
    <row r="34" spans="1:7" ht="12.95" customHeight="1" x14ac:dyDescent="0.2">
      <c r="A34" s="47"/>
      <c r="B34" s="48"/>
      <c r="C34" s="49"/>
      <c r="D34" s="82" t="s">
        <v>92</v>
      </c>
      <c r="E34" s="82"/>
      <c r="F34" s="82"/>
      <c r="G34" s="50">
        <f>SUM(G27,G15,G3)</f>
        <v>0</v>
      </c>
    </row>
    <row r="35" spans="1:7" x14ac:dyDescent="0.2">
      <c r="A35" s="16"/>
      <c r="B35" s="49"/>
      <c r="C35" s="49"/>
      <c r="D35" s="81" t="s">
        <v>93</v>
      </c>
      <c r="E35" s="81"/>
      <c r="F35" s="51" t="s">
        <v>378</v>
      </c>
      <c r="G35" s="19" t="e">
        <f>$F$35*$G$34</f>
        <v>#VALUE!</v>
      </c>
    </row>
    <row r="36" spans="1:7" x14ac:dyDescent="0.2">
      <c r="A36" s="16"/>
      <c r="B36" s="49"/>
      <c r="C36" s="49"/>
      <c r="D36" s="81" t="s">
        <v>94</v>
      </c>
      <c r="E36" s="81"/>
      <c r="F36" s="51" t="s">
        <v>378</v>
      </c>
      <c r="G36" s="19" t="e">
        <f>$F$36*$G$34</f>
        <v>#VALUE!</v>
      </c>
    </row>
    <row r="37" spans="1:7" x14ac:dyDescent="0.2">
      <c r="A37" s="16"/>
      <c r="B37" s="49"/>
      <c r="C37" s="49"/>
      <c r="D37" s="81" t="s">
        <v>95</v>
      </c>
      <c r="E37" s="81"/>
      <c r="F37" s="51" t="s">
        <v>378</v>
      </c>
      <c r="G37" s="19" t="e">
        <f>$F$37*$G$34</f>
        <v>#VALUE!</v>
      </c>
    </row>
    <row r="38" spans="1:7" x14ac:dyDescent="0.2">
      <c r="A38" s="16"/>
      <c r="B38" s="49"/>
      <c r="C38" s="49"/>
      <c r="D38" s="81" t="s">
        <v>96</v>
      </c>
      <c r="E38" s="81"/>
      <c r="F38" s="51" t="s">
        <v>378</v>
      </c>
      <c r="G38" s="19" t="e">
        <f>$F$38*$G$37</f>
        <v>#VALUE!</v>
      </c>
    </row>
    <row r="39" spans="1:7" ht="12.95" customHeight="1" x14ac:dyDescent="0.2">
      <c r="A39" s="16"/>
      <c r="B39" s="49"/>
      <c r="C39" s="49"/>
      <c r="D39" s="82" t="s">
        <v>97</v>
      </c>
      <c r="E39" s="82"/>
      <c r="F39" s="82"/>
      <c r="G39" s="50" t="e">
        <f>SUM(G34:G38)</f>
        <v>#VALUE!</v>
      </c>
    </row>
    <row r="40" spans="1:7" x14ac:dyDescent="0.2">
      <c r="A40" s="16"/>
      <c r="B40" s="49"/>
      <c r="C40" s="49"/>
      <c r="D40" s="53"/>
      <c r="E40" s="53"/>
      <c r="F40" s="54"/>
      <c r="G40" s="54"/>
    </row>
    <row r="41" spans="1:7" x14ac:dyDescent="0.2">
      <c r="A41" s="16"/>
      <c r="B41" s="49"/>
      <c r="C41" s="49"/>
      <c r="D41" s="53"/>
      <c r="E41" s="53"/>
      <c r="F41" s="54"/>
      <c r="G41" s="54"/>
    </row>
    <row r="42" spans="1:7" x14ac:dyDescent="0.2">
      <c r="A42" s="16"/>
      <c r="B42" s="49"/>
      <c r="C42" s="49"/>
      <c r="D42" s="53"/>
      <c r="E42" s="53"/>
      <c r="F42" s="54"/>
      <c r="G42" s="54"/>
    </row>
    <row r="43" spans="1:7" x14ac:dyDescent="0.2">
      <c r="A43" s="1" t="s">
        <v>1</v>
      </c>
      <c r="B43" s="2" t="s">
        <v>98</v>
      </c>
      <c r="C43" s="2" t="s">
        <v>3</v>
      </c>
      <c r="D43" s="3" t="s">
        <v>4</v>
      </c>
      <c r="E43" s="3" t="s">
        <v>5</v>
      </c>
      <c r="F43" s="4" t="s">
        <v>6</v>
      </c>
      <c r="G43" s="4" t="s">
        <v>7</v>
      </c>
    </row>
    <row r="44" spans="1:7" x14ac:dyDescent="0.2">
      <c r="A44" s="5">
        <v>2</v>
      </c>
      <c r="B44" s="6" t="s">
        <v>99</v>
      </c>
      <c r="C44" s="7"/>
      <c r="D44" s="8"/>
      <c r="E44" s="8"/>
      <c r="F44" s="9"/>
      <c r="G44" s="55">
        <f>G45</f>
        <v>0</v>
      </c>
    </row>
    <row r="45" spans="1:7" x14ac:dyDescent="0.2">
      <c r="A45" s="10">
        <v>45293</v>
      </c>
      <c r="B45" s="84" t="s">
        <v>100</v>
      </c>
      <c r="C45" s="88"/>
      <c r="D45" s="13">
        <v>1</v>
      </c>
      <c r="E45" s="13" t="s">
        <v>9</v>
      </c>
      <c r="F45" s="14"/>
      <c r="G45" s="14">
        <f>SUM(G46:G48)</f>
        <v>0</v>
      </c>
    </row>
    <row r="46" spans="1:7" ht="38.25" x14ac:dyDescent="0.2">
      <c r="A46" s="56" t="s">
        <v>101</v>
      </c>
      <c r="B46" s="57" t="s">
        <v>102</v>
      </c>
      <c r="C46" s="57" t="s">
        <v>103</v>
      </c>
      <c r="D46" s="18">
        <v>2</v>
      </c>
      <c r="E46" s="18" t="s">
        <v>9</v>
      </c>
      <c r="F46" s="19"/>
      <c r="G46" s="19">
        <f>D46*F46</f>
        <v>0</v>
      </c>
    </row>
    <row r="47" spans="1:7" ht="38.25" x14ac:dyDescent="0.2">
      <c r="A47" s="56" t="s">
        <v>104</v>
      </c>
      <c r="B47" s="57" t="s">
        <v>105</v>
      </c>
      <c r="C47" s="57" t="s">
        <v>106</v>
      </c>
      <c r="D47" s="18">
        <v>1</v>
      </c>
      <c r="E47" s="18" t="s">
        <v>9</v>
      </c>
      <c r="F47" s="19"/>
      <c r="G47" s="19">
        <f>D47*F47</f>
        <v>0</v>
      </c>
    </row>
    <row r="48" spans="1:7" ht="76.5" x14ac:dyDescent="0.2">
      <c r="A48" s="56" t="s">
        <v>107</v>
      </c>
      <c r="B48" s="57" t="s">
        <v>108</v>
      </c>
      <c r="C48" s="57" t="s">
        <v>109</v>
      </c>
      <c r="D48" s="18">
        <v>3</v>
      </c>
      <c r="E48" s="18" t="s">
        <v>9</v>
      </c>
      <c r="F48" s="19"/>
      <c r="G48" s="19">
        <f>D48*F48</f>
        <v>0</v>
      </c>
    </row>
    <row r="49" spans="1:7" x14ac:dyDescent="0.2">
      <c r="A49" s="23" t="s">
        <v>110</v>
      </c>
      <c r="B49" s="24" t="s">
        <v>111</v>
      </c>
      <c r="C49" s="25"/>
      <c r="D49" s="26"/>
      <c r="E49" s="26"/>
      <c r="F49" s="43"/>
      <c r="G49" s="43">
        <f>G50+G56+G60</f>
        <v>0</v>
      </c>
    </row>
    <row r="50" spans="1:7" x14ac:dyDescent="0.2">
      <c r="A50" s="28" t="s">
        <v>112</v>
      </c>
      <c r="B50" s="84" t="s">
        <v>113</v>
      </c>
      <c r="C50" s="85"/>
      <c r="D50" s="29">
        <v>1</v>
      </c>
      <c r="E50" s="29" t="s">
        <v>9</v>
      </c>
      <c r="F50" s="44"/>
      <c r="G50" s="44">
        <f>SUM(G51:G55)</f>
        <v>0</v>
      </c>
    </row>
    <row r="51" spans="1:7" ht="127.5" x14ac:dyDescent="0.2">
      <c r="A51" s="31" t="s">
        <v>114</v>
      </c>
      <c r="B51" s="32" t="s">
        <v>115</v>
      </c>
      <c r="C51" s="33" t="s">
        <v>116</v>
      </c>
      <c r="D51" s="34">
        <v>1</v>
      </c>
      <c r="E51" s="34" t="s">
        <v>17</v>
      </c>
      <c r="F51" s="19"/>
      <c r="G51" s="45">
        <f>D51*F51</f>
        <v>0</v>
      </c>
    </row>
    <row r="52" spans="1:7" ht="102" x14ac:dyDescent="0.2">
      <c r="A52" s="31" t="s">
        <v>117</v>
      </c>
      <c r="B52" s="32" t="s">
        <v>118</v>
      </c>
      <c r="C52" s="33" t="s">
        <v>119</v>
      </c>
      <c r="D52" s="34">
        <v>1</v>
      </c>
      <c r="E52" s="34" t="s">
        <v>17</v>
      </c>
      <c r="F52" s="19"/>
      <c r="G52" s="45">
        <f>D52*F52</f>
        <v>0</v>
      </c>
    </row>
    <row r="53" spans="1:7" ht="25.5" x14ac:dyDescent="0.2">
      <c r="A53" s="31" t="s">
        <v>120</v>
      </c>
      <c r="B53" s="32" t="s">
        <v>121</v>
      </c>
      <c r="C53" s="33" t="s">
        <v>122</v>
      </c>
      <c r="D53" s="34">
        <v>1</v>
      </c>
      <c r="E53" s="34" t="s">
        <v>17</v>
      </c>
      <c r="F53" s="19"/>
      <c r="G53" s="45">
        <f>D53*F53</f>
        <v>0</v>
      </c>
    </row>
    <row r="54" spans="1:7" ht="25.5" x14ac:dyDescent="0.2">
      <c r="A54" s="31" t="s">
        <v>123</v>
      </c>
      <c r="B54" s="32" t="s">
        <v>124</v>
      </c>
      <c r="C54" s="33" t="s">
        <v>125</v>
      </c>
      <c r="D54" s="34">
        <v>1</v>
      </c>
      <c r="E54" s="34" t="s">
        <v>17</v>
      </c>
      <c r="F54" s="19"/>
      <c r="G54" s="45">
        <f>D54*F54</f>
        <v>0</v>
      </c>
    </row>
    <row r="55" spans="1:7" ht="102" x14ac:dyDescent="0.2">
      <c r="A55" s="31" t="s">
        <v>126</v>
      </c>
      <c r="B55" s="32" t="s">
        <v>127</v>
      </c>
      <c r="C55" s="33" t="s">
        <v>128</v>
      </c>
      <c r="D55" s="34">
        <v>1</v>
      </c>
      <c r="E55" s="34" t="s">
        <v>17</v>
      </c>
      <c r="F55" s="19"/>
      <c r="G55" s="45">
        <f>D55*F55</f>
        <v>0</v>
      </c>
    </row>
    <row r="56" spans="1:7" x14ac:dyDescent="0.2">
      <c r="A56" s="28" t="s">
        <v>129</v>
      </c>
      <c r="B56" s="58" t="s">
        <v>130</v>
      </c>
      <c r="C56" s="59"/>
      <c r="D56" s="29">
        <v>1</v>
      </c>
      <c r="E56" s="29"/>
      <c r="F56" s="60"/>
      <c r="G56" s="44">
        <f>SUM(G57:G59)</f>
        <v>0</v>
      </c>
    </row>
    <row r="57" spans="1:7" ht="140.25" x14ac:dyDescent="0.2">
      <c r="A57" s="31" t="s">
        <v>131</v>
      </c>
      <c r="B57" s="32" t="s">
        <v>132</v>
      </c>
      <c r="C57" s="33" t="s">
        <v>133</v>
      </c>
      <c r="D57" s="34">
        <v>1</v>
      </c>
      <c r="E57" s="34" t="s">
        <v>17</v>
      </c>
      <c r="F57" s="19"/>
      <c r="G57" s="45">
        <f>D57*F57</f>
        <v>0</v>
      </c>
    </row>
    <row r="58" spans="1:7" ht="76.5" x14ac:dyDescent="0.2">
      <c r="A58" s="31" t="s">
        <v>134</v>
      </c>
      <c r="B58" s="32" t="s">
        <v>135</v>
      </c>
      <c r="C58" s="33" t="s">
        <v>136</v>
      </c>
      <c r="D58" s="34">
        <v>24</v>
      </c>
      <c r="E58" s="34" t="s">
        <v>17</v>
      </c>
      <c r="F58" s="19"/>
      <c r="G58" s="45">
        <f>D58*F58</f>
        <v>0</v>
      </c>
    </row>
    <row r="59" spans="1:7" ht="25.5" x14ac:dyDescent="0.2">
      <c r="A59" s="31" t="s">
        <v>137</v>
      </c>
      <c r="B59" s="32" t="s">
        <v>138</v>
      </c>
      <c r="C59" s="33" t="s">
        <v>139</v>
      </c>
      <c r="D59" s="34">
        <v>62</v>
      </c>
      <c r="E59" s="34" t="s">
        <v>17</v>
      </c>
      <c r="F59" s="19"/>
      <c r="G59" s="45">
        <f>D59*F59</f>
        <v>0</v>
      </c>
    </row>
    <row r="60" spans="1:7" x14ac:dyDescent="0.2">
      <c r="A60" s="28" t="s">
        <v>140</v>
      </c>
      <c r="B60" s="58" t="s">
        <v>141</v>
      </c>
      <c r="C60" s="59"/>
      <c r="D60" s="29">
        <v>1</v>
      </c>
      <c r="E60" s="29" t="s">
        <v>9</v>
      </c>
      <c r="F60" s="60"/>
      <c r="G60" s="44">
        <f>SUM(G61:G65)</f>
        <v>0</v>
      </c>
    </row>
    <row r="61" spans="1:7" ht="178.5" x14ac:dyDescent="0.2">
      <c r="A61" s="31" t="s">
        <v>142</v>
      </c>
      <c r="B61" s="32" t="s">
        <v>143</v>
      </c>
      <c r="C61" s="33" t="s">
        <v>144</v>
      </c>
      <c r="D61" s="34">
        <v>8</v>
      </c>
      <c r="E61" s="34" t="s">
        <v>145</v>
      </c>
      <c r="F61" s="19"/>
      <c r="G61" s="45">
        <f>D61*F61</f>
        <v>0</v>
      </c>
    </row>
    <row r="62" spans="1:7" ht="127.5" x14ac:dyDescent="0.2">
      <c r="A62" s="61" t="s">
        <v>146</v>
      </c>
      <c r="B62" s="62" t="s">
        <v>147</v>
      </c>
      <c r="C62" s="63" t="s">
        <v>148</v>
      </c>
      <c r="D62" s="64">
        <v>36</v>
      </c>
      <c r="E62" s="64" t="s">
        <v>17</v>
      </c>
      <c r="F62" s="65"/>
      <c r="G62" s="66">
        <f>D62*F62</f>
        <v>0</v>
      </c>
    </row>
    <row r="63" spans="1:7" ht="127.5" x14ac:dyDescent="0.2">
      <c r="A63" s="31" t="s">
        <v>149</v>
      </c>
      <c r="B63" s="32" t="s">
        <v>150</v>
      </c>
      <c r="C63" s="33" t="s">
        <v>151</v>
      </c>
      <c r="D63" s="34">
        <v>18</v>
      </c>
      <c r="E63" s="34" t="s">
        <v>17</v>
      </c>
      <c r="F63" s="19"/>
      <c r="G63" s="45">
        <f>D63*F63</f>
        <v>0</v>
      </c>
    </row>
    <row r="64" spans="1:7" ht="382.5" x14ac:dyDescent="0.2">
      <c r="A64" s="31" t="s">
        <v>152</v>
      </c>
      <c r="B64" s="32" t="s">
        <v>153</v>
      </c>
      <c r="C64" s="33" t="s">
        <v>154</v>
      </c>
      <c r="D64" s="34">
        <v>6</v>
      </c>
      <c r="E64" s="34" t="s">
        <v>17</v>
      </c>
      <c r="F64" s="19"/>
      <c r="G64" s="45">
        <f>D64*F64</f>
        <v>0</v>
      </c>
    </row>
    <row r="65" spans="1:7" ht="63.75" x14ac:dyDescent="0.2">
      <c r="A65" s="31" t="s">
        <v>155</v>
      </c>
      <c r="B65" s="36" t="s">
        <v>156</v>
      </c>
      <c r="C65" s="37" t="s">
        <v>157</v>
      </c>
      <c r="D65" s="38">
        <v>720</v>
      </c>
      <c r="E65" s="38" t="s">
        <v>158</v>
      </c>
      <c r="F65" s="40"/>
      <c r="G65" s="46">
        <f>D65*F65</f>
        <v>0</v>
      </c>
    </row>
    <row r="66" spans="1:7" x14ac:dyDescent="0.2">
      <c r="A66" s="67" t="s">
        <v>159</v>
      </c>
      <c r="B66" s="68" t="s">
        <v>160</v>
      </c>
      <c r="C66" s="69"/>
      <c r="D66" s="70"/>
      <c r="E66" s="70"/>
      <c r="F66" s="27"/>
      <c r="G66" s="27">
        <f>G67+G73+G79+G83+G86+G88+G97+G114+G121</f>
        <v>0</v>
      </c>
    </row>
    <row r="67" spans="1:7" x14ac:dyDescent="0.2">
      <c r="A67" s="71">
        <f>'[1]Cuadro Resumen'!A63</f>
        <v>0</v>
      </c>
      <c r="B67" s="86" t="s">
        <v>161</v>
      </c>
      <c r="C67" s="87"/>
      <c r="D67" s="13">
        <v>1</v>
      </c>
      <c r="E67" s="13" t="s">
        <v>9</v>
      </c>
      <c r="F67" s="15"/>
      <c r="G67" s="15">
        <f>SUM(G68:G72)</f>
        <v>0</v>
      </c>
    </row>
    <row r="68" spans="1:7" ht="38.25" x14ac:dyDescent="0.2">
      <c r="A68" s="72" t="s">
        <v>162</v>
      </c>
      <c r="B68" s="73" t="s">
        <v>163</v>
      </c>
      <c r="C68" s="17" t="s">
        <v>164</v>
      </c>
      <c r="D68" s="18">
        <v>3</v>
      </c>
      <c r="E68" s="18" t="s">
        <v>17</v>
      </c>
      <c r="F68" s="19"/>
      <c r="G68" s="19">
        <f>D68*F68</f>
        <v>0</v>
      </c>
    </row>
    <row r="69" spans="1:7" ht="25.5" x14ac:dyDescent="0.2">
      <c r="A69" s="72" t="s">
        <v>165</v>
      </c>
      <c r="B69" s="73" t="s">
        <v>166</v>
      </c>
      <c r="C69" s="17" t="s">
        <v>167</v>
      </c>
      <c r="D69" s="18">
        <v>2</v>
      </c>
      <c r="E69" s="18" t="s">
        <v>17</v>
      </c>
      <c r="F69" s="19"/>
      <c r="G69" s="19">
        <f>D69*F69</f>
        <v>0</v>
      </c>
    </row>
    <row r="70" spans="1:7" ht="51" x14ac:dyDescent="0.2">
      <c r="A70" s="72" t="s">
        <v>168</v>
      </c>
      <c r="B70" s="73" t="s">
        <v>169</v>
      </c>
      <c r="C70" s="17" t="s">
        <v>170</v>
      </c>
      <c r="D70" s="18">
        <v>1</v>
      </c>
      <c r="E70" s="18" t="s">
        <v>17</v>
      </c>
      <c r="F70" s="19"/>
      <c r="G70" s="19">
        <f>D70*F70</f>
        <v>0</v>
      </c>
    </row>
    <row r="71" spans="1:7" ht="51" x14ac:dyDescent="0.2">
      <c r="A71" s="72" t="s">
        <v>171</v>
      </c>
      <c r="B71" s="73" t="s">
        <v>172</v>
      </c>
      <c r="C71" s="17" t="s">
        <v>173</v>
      </c>
      <c r="D71" s="18">
        <v>1</v>
      </c>
      <c r="E71" s="18" t="s">
        <v>17</v>
      </c>
      <c r="F71" s="19"/>
      <c r="G71" s="19">
        <f>D71*F71</f>
        <v>0</v>
      </c>
    </row>
    <row r="72" spans="1:7" ht="25.5" x14ac:dyDescent="0.2">
      <c r="A72" s="72" t="s">
        <v>174</v>
      </c>
      <c r="B72" s="73" t="s">
        <v>175</v>
      </c>
      <c r="C72" s="17" t="s">
        <v>176</v>
      </c>
      <c r="D72" s="18">
        <v>8</v>
      </c>
      <c r="E72" s="18" t="s">
        <v>17</v>
      </c>
      <c r="F72" s="19"/>
      <c r="G72" s="19">
        <f>D72*F72</f>
        <v>0</v>
      </c>
    </row>
    <row r="73" spans="1:7" x14ac:dyDescent="0.2">
      <c r="A73" s="71">
        <f>'[1]Cuadro Resumen'!A64</f>
        <v>0</v>
      </c>
      <c r="B73" s="86" t="s">
        <v>177</v>
      </c>
      <c r="C73" s="87"/>
      <c r="D73" s="13">
        <v>1</v>
      </c>
      <c r="E73" s="13" t="s">
        <v>9</v>
      </c>
      <c r="F73" s="15"/>
      <c r="G73" s="15">
        <f>SUM(G74:G78)</f>
        <v>0</v>
      </c>
    </row>
    <row r="74" spans="1:7" ht="89.25" x14ac:dyDescent="0.2">
      <c r="A74" s="72" t="s">
        <v>178</v>
      </c>
      <c r="B74" s="73" t="s">
        <v>179</v>
      </c>
      <c r="C74" s="17" t="s">
        <v>180</v>
      </c>
      <c r="D74" s="18">
        <v>2</v>
      </c>
      <c r="E74" s="18" t="s">
        <v>17</v>
      </c>
      <c r="F74" s="19"/>
      <c r="G74" s="19">
        <f>D74*F74</f>
        <v>0</v>
      </c>
    </row>
    <row r="75" spans="1:7" ht="25.5" x14ac:dyDescent="0.2">
      <c r="A75" s="72" t="s">
        <v>181</v>
      </c>
      <c r="B75" s="73" t="s">
        <v>179</v>
      </c>
      <c r="C75" s="17" t="s">
        <v>182</v>
      </c>
      <c r="D75" s="18">
        <v>2</v>
      </c>
      <c r="E75" s="18" t="s">
        <v>17</v>
      </c>
      <c r="F75" s="19"/>
      <c r="G75" s="19">
        <f>D75*F75</f>
        <v>0</v>
      </c>
    </row>
    <row r="76" spans="1:7" ht="25.5" x14ac:dyDescent="0.2">
      <c r="A76" s="72" t="s">
        <v>183</v>
      </c>
      <c r="B76" s="73" t="s">
        <v>179</v>
      </c>
      <c r="C76" s="17" t="s">
        <v>184</v>
      </c>
      <c r="D76" s="18">
        <v>2</v>
      </c>
      <c r="E76" s="18" t="s">
        <v>17</v>
      </c>
      <c r="F76" s="19"/>
      <c r="G76" s="19">
        <f>D76*F76</f>
        <v>0</v>
      </c>
    </row>
    <row r="77" spans="1:7" ht="25.5" x14ac:dyDescent="0.2">
      <c r="A77" s="72" t="s">
        <v>185</v>
      </c>
      <c r="B77" s="73" t="s">
        <v>186</v>
      </c>
      <c r="C77" s="17" t="s">
        <v>187</v>
      </c>
      <c r="D77" s="18">
        <v>10</v>
      </c>
      <c r="E77" s="18" t="s">
        <v>17</v>
      </c>
      <c r="F77" s="19"/>
      <c r="G77" s="19">
        <f>D77*F77</f>
        <v>0</v>
      </c>
    </row>
    <row r="78" spans="1:7" ht="63.75" x14ac:dyDescent="0.2">
      <c r="A78" s="72" t="s">
        <v>188</v>
      </c>
      <c r="B78" s="73" t="s">
        <v>189</v>
      </c>
      <c r="C78" s="17" t="s">
        <v>190</v>
      </c>
      <c r="D78" s="18">
        <v>1</v>
      </c>
      <c r="E78" s="18" t="s">
        <v>17</v>
      </c>
      <c r="F78" s="19"/>
      <c r="G78" s="19">
        <f>D78*F78</f>
        <v>0</v>
      </c>
    </row>
    <row r="79" spans="1:7" x14ac:dyDescent="0.2">
      <c r="A79" s="71">
        <f>'[1]Cuadro Resumen'!A65</f>
        <v>0</v>
      </c>
      <c r="B79" s="86" t="s">
        <v>191</v>
      </c>
      <c r="C79" s="87"/>
      <c r="D79" s="13">
        <v>1</v>
      </c>
      <c r="E79" s="13" t="s">
        <v>9</v>
      </c>
      <c r="F79" s="15"/>
      <c r="G79" s="15">
        <f>SUM(G80:G82)</f>
        <v>0</v>
      </c>
    </row>
    <row r="80" spans="1:7" ht="25.5" x14ac:dyDescent="0.2">
      <c r="A80" s="72" t="s">
        <v>192</v>
      </c>
      <c r="B80" s="73" t="s">
        <v>193</v>
      </c>
      <c r="C80" s="17" t="s">
        <v>194</v>
      </c>
      <c r="D80" s="18">
        <v>1</v>
      </c>
      <c r="E80" s="18" t="s">
        <v>17</v>
      </c>
      <c r="F80" s="19"/>
      <c r="G80" s="19">
        <f>D80*F80</f>
        <v>0</v>
      </c>
    </row>
    <row r="81" spans="1:7" ht="89.25" x14ac:dyDescent="0.2">
      <c r="A81" s="72" t="s">
        <v>195</v>
      </c>
      <c r="B81" s="73" t="s">
        <v>196</v>
      </c>
      <c r="C81" s="17" t="s">
        <v>197</v>
      </c>
      <c r="D81" s="18">
        <v>3</v>
      </c>
      <c r="E81" s="18" t="s">
        <v>17</v>
      </c>
      <c r="F81" s="19"/>
      <c r="G81" s="19">
        <f>D81*F81</f>
        <v>0</v>
      </c>
    </row>
    <row r="82" spans="1:7" ht="25.5" x14ac:dyDescent="0.2">
      <c r="A82" s="72" t="s">
        <v>198</v>
      </c>
      <c r="B82" s="73" t="s">
        <v>199</v>
      </c>
      <c r="C82" s="17" t="s">
        <v>200</v>
      </c>
      <c r="D82" s="18">
        <v>2</v>
      </c>
      <c r="E82" s="18" t="s">
        <v>17</v>
      </c>
      <c r="F82" s="19"/>
      <c r="G82" s="19">
        <f>D82*F82</f>
        <v>0</v>
      </c>
    </row>
    <row r="83" spans="1:7" x14ac:dyDescent="0.2">
      <c r="A83" s="71">
        <f>'[1]Cuadro Resumen'!A66</f>
        <v>0</v>
      </c>
      <c r="B83" s="86" t="s">
        <v>201</v>
      </c>
      <c r="C83" s="87"/>
      <c r="D83" s="13">
        <v>1</v>
      </c>
      <c r="E83" s="13" t="s">
        <v>9</v>
      </c>
      <c r="F83" s="15"/>
      <c r="G83" s="15">
        <f>SUM(G84:G85)</f>
        <v>0</v>
      </c>
    </row>
    <row r="84" spans="1:7" ht="114.75" x14ac:dyDescent="0.2">
      <c r="A84" s="72" t="s">
        <v>202</v>
      </c>
      <c r="B84" s="73" t="s">
        <v>203</v>
      </c>
      <c r="C84" s="17" t="s">
        <v>204</v>
      </c>
      <c r="D84" s="18">
        <v>6</v>
      </c>
      <c r="E84" s="18" t="s">
        <v>17</v>
      </c>
      <c r="F84" s="19"/>
      <c r="G84" s="19">
        <f>D84*F84</f>
        <v>0</v>
      </c>
    </row>
    <row r="85" spans="1:7" ht="409.5" x14ac:dyDescent="0.2">
      <c r="A85" s="72" t="s">
        <v>205</v>
      </c>
      <c r="B85" s="73" t="s">
        <v>206</v>
      </c>
      <c r="C85" s="17" t="s">
        <v>207</v>
      </c>
      <c r="D85" s="18">
        <v>1</v>
      </c>
      <c r="E85" s="18" t="s">
        <v>17</v>
      </c>
      <c r="F85" s="19"/>
      <c r="G85" s="19">
        <f>D85*F85</f>
        <v>0</v>
      </c>
    </row>
    <row r="86" spans="1:7" x14ac:dyDescent="0.2">
      <c r="A86" s="71">
        <f>'[1]Cuadro Resumen'!A67</f>
        <v>0</v>
      </c>
      <c r="B86" s="86" t="s">
        <v>208</v>
      </c>
      <c r="C86" s="87"/>
      <c r="D86" s="13">
        <v>1</v>
      </c>
      <c r="E86" s="13" t="s">
        <v>9</v>
      </c>
      <c r="F86" s="15"/>
      <c r="G86" s="15">
        <f>SUM(G87:G87)</f>
        <v>0</v>
      </c>
    </row>
    <row r="87" spans="1:7" ht="89.25" x14ac:dyDescent="0.2">
      <c r="A87" s="72" t="s">
        <v>209</v>
      </c>
      <c r="B87" s="73" t="s">
        <v>210</v>
      </c>
      <c r="C87" s="17" t="s">
        <v>211</v>
      </c>
      <c r="D87" s="18">
        <v>1</v>
      </c>
      <c r="E87" s="18" t="s">
        <v>17</v>
      </c>
      <c r="F87" s="19"/>
      <c r="G87" s="19">
        <f>D87*F87</f>
        <v>0</v>
      </c>
    </row>
    <row r="88" spans="1:7" x14ac:dyDescent="0.2">
      <c r="A88" s="71">
        <f>'[1]Cuadro Resumen'!A68</f>
        <v>0</v>
      </c>
      <c r="B88" s="86" t="s">
        <v>212</v>
      </c>
      <c r="C88" s="87"/>
      <c r="D88" s="13">
        <v>1</v>
      </c>
      <c r="E88" s="13" t="s">
        <v>9</v>
      </c>
      <c r="F88" s="15"/>
      <c r="G88" s="15">
        <f>SUM(G89:G96)</f>
        <v>0</v>
      </c>
    </row>
    <row r="89" spans="1:7" ht="63.75" x14ac:dyDescent="0.2">
      <c r="A89" s="72" t="s">
        <v>213</v>
      </c>
      <c r="B89" s="73" t="s">
        <v>214</v>
      </c>
      <c r="C89" s="17" t="s">
        <v>215</v>
      </c>
      <c r="D89" s="18">
        <v>1</v>
      </c>
      <c r="E89" s="18" t="s">
        <v>17</v>
      </c>
      <c r="F89" s="19"/>
      <c r="G89" s="19">
        <f t="shared" ref="G89:G96" si="2">D89*F89</f>
        <v>0</v>
      </c>
    </row>
    <row r="90" spans="1:7" ht="140.25" x14ac:dyDescent="0.2">
      <c r="A90" s="72" t="s">
        <v>216</v>
      </c>
      <c r="B90" s="73" t="s">
        <v>217</v>
      </c>
      <c r="C90" s="17" t="s">
        <v>218</v>
      </c>
      <c r="D90" s="18">
        <v>1</v>
      </c>
      <c r="E90" s="18" t="s">
        <v>17</v>
      </c>
      <c r="F90" s="19"/>
      <c r="G90" s="19">
        <f t="shared" si="2"/>
        <v>0</v>
      </c>
    </row>
    <row r="91" spans="1:7" ht="127.5" x14ac:dyDescent="0.2">
      <c r="A91" s="72" t="s">
        <v>219</v>
      </c>
      <c r="B91" s="73" t="s">
        <v>220</v>
      </c>
      <c r="C91" s="17" t="s">
        <v>221</v>
      </c>
      <c r="D91" s="18">
        <v>1</v>
      </c>
      <c r="E91" s="18" t="s">
        <v>17</v>
      </c>
      <c r="F91" s="19"/>
      <c r="G91" s="19">
        <f t="shared" si="2"/>
        <v>0</v>
      </c>
    </row>
    <row r="92" spans="1:7" ht="102" x14ac:dyDescent="0.2">
      <c r="A92" s="72" t="s">
        <v>222</v>
      </c>
      <c r="B92" s="73" t="s">
        <v>223</v>
      </c>
      <c r="C92" s="17" t="s">
        <v>224</v>
      </c>
      <c r="D92" s="18">
        <v>28</v>
      </c>
      <c r="E92" s="18" t="s">
        <v>17</v>
      </c>
      <c r="F92" s="19"/>
      <c r="G92" s="19">
        <f t="shared" si="2"/>
        <v>0</v>
      </c>
    </row>
    <row r="93" spans="1:7" ht="25.5" x14ac:dyDescent="0.2">
      <c r="A93" s="72" t="s">
        <v>225</v>
      </c>
      <c r="B93" s="73" t="s">
        <v>226</v>
      </c>
      <c r="C93" s="17" t="s">
        <v>227</v>
      </c>
      <c r="D93" s="18">
        <v>27</v>
      </c>
      <c r="E93" s="18" t="s">
        <v>17</v>
      </c>
      <c r="F93" s="19"/>
      <c r="G93" s="19">
        <f t="shared" si="2"/>
        <v>0</v>
      </c>
    </row>
    <row r="94" spans="1:7" ht="25.5" x14ac:dyDescent="0.2">
      <c r="A94" s="72" t="s">
        <v>228</v>
      </c>
      <c r="B94" s="73" t="s">
        <v>226</v>
      </c>
      <c r="C94" s="17" t="s">
        <v>229</v>
      </c>
      <c r="D94" s="18">
        <v>24</v>
      </c>
      <c r="E94" s="18" t="s">
        <v>17</v>
      </c>
      <c r="F94" s="19"/>
      <c r="G94" s="19">
        <f t="shared" si="2"/>
        <v>0</v>
      </c>
    </row>
    <row r="95" spans="1:7" ht="25.5" x14ac:dyDescent="0.2">
      <c r="A95" s="72" t="s">
        <v>230</v>
      </c>
      <c r="B95" s="73" t="s">
        <v>226</v>
      </c>
      <c r="C95" s="17" t="s">
        <v>231</v>
      </c>
      <c r="D95" s="18">
        <v>24</v>
      </c>
      <c r="E95" s="18" t="s">
        <v>17</v>
      </c>
      <c r="F95" s="19"/>
      <c r="G95" s="19">
        <f t="shared" si="2"/>
        <v>0</v>
      </c>
    </row>
    <row r="96" spans="1:7" ht="25.5" x14ac:dyDescent="0.2">
      <c r="A96" s="72" t="s">
        <v>232</v>
      </c>
      <c r="B96" s="73" t="s">
        <v>226</v>
      </c>
      <c r="C96" s="17" t="s">
        <v>233</v>
      </c>
      <c r="D96" s="18">
        <v>12</v>
      </c>
      <c r="E96" s="18" t="s">
        <v>17</v>
      </c>
      <c r="F96" s="19"/>
      <c r="G96" s="19">
        <f t="shared" si="2"/>
        <v>0</v>
      </c>
    </row>
    <row r="97" spans="1:7" x14ac:dyDescent="0.2">
      <c r="A97" s="71">
        <f>'[1]Cuadro Resumen'!A69</f>
        <v>0</v>
      </c>
      <c r="B97" s="86" t="s">
        <v>234</v>
      </c>
      <c r="C97" s="87"/>
      <c r="D97" s="13">
        <v>1</v>
      </c>
      <c r="E97" s="13" t="s">
        <v>9</v>
      </c>
      <c r="F97" s="15"/>
      <c r="G97" s="15">
        <f>SUM(G98:G113)</f>
        <v>0</v>
      </c>
    </row>
    <row r="98" spans="1:7" ht="76.5" x14ac:dyDescent="0.2">
      <c r="A98" s="72" t="s">
        <v>235</v>
      </c>
      <c r="B98" s="73" t="s">
        <v>236</v>
      </c>
      <c r="C98" s="17" t="s">
        <v>237</v>
      </c>
      <c r="D98" s="18">
        <v>4</v>
      </c>
      <c r="E98" s="18" t="s">
        <v>17</v>
      </c>
      <c r="F98" s="19"/>
      <c r="G98" s="19">
        <f t="shared" ref="G98:G113" si="3">D98*F98</f>
        <v>0</v>
      </c>
    </row>
    <row r="99" spans="1:7" ht="76.5" x14ac:dyDescent="0.2">
      <c r="A99" s="72" t="s">
        <v>238</v>
      </c>
      <c r="B99" s="73" t="s">
        <v>239</v>
      </c>
      <c r="C99" s="17" t="s">
        <v>240</v>
      </c>
      <c r="D99" s="18">
        <v>5</v>
      </c>
      <c r="E99" s="18" t="s">
        <v>17</v>
      </c>
      <c r="F99" s="19"/>
      <c r="G99" s="19">
        <f t="shared" si="3"/>
        <v>0</v>
      </c>
    </row>
    <row r="100" spans="1:7" ht="38.25" x14ac:dyDescent="0.2">
      <c r="A100" s="72" t="s">
        <v>241</v>
      </c>
      <c r="B100" s="73" t="s">
        <v>242</v>
      </c>
      <c r="C100" s="17" t="s">
        <v>243</v>
      </c>
      <c r="D100" s="18">
        <v>2</v>
      </c>
      <c r="E100" s="18" t="s">
        <v>17</v>
      </c>
      <c r="F100" s="19"/>
      <c r="G100" s="19">
        <f t="shared" si="3"/>
        <v>0</v>
      </c>
    </row>
    <row r="101" spans="1:7" ht="38.25" x14ac:dyDescent="0.2">
      <c r="A101" s="72" t="s">
        <v>244</v>
      </c>
      <c r="B101" s="73" t="s">
        <v>245</v>
      </c>
      <c r="C101" s="17" t="s">
        <v>246</v>
      </c>
      <c r="D101" s="18">
        <v>3</v>
      </c>
      <c r="E101" s="18" t="s">
        <v>17</v>
      </c>
      <c r="F101" s="19"/>
      <c r="G101" s="19">
        <f t="shared" si="3"/>
        <v>0</v>
      </c>
    </row>
    <row r="102" spans="1:7" ht="127.5" x14ac:dyDescent="0.2">
      <c r="A102" s="72" t="s">
        <v>247</v>
      </c>
      <c r="B102" s="73" t="s">
        <v>248</v>
      </c>
      <c r="C102" s="17" t="s">
        <v>249</v>
      </c>
      <c r="D102" s="18">
        <v>3</v>
      </c>
      <c r="E102" s="18" t="s">
        <v>17</v>
      </c>
      <c r="F102" s="19"/>
      <c r="G102" s="19">
        <f t="shared" si="3"/>
        <v>0</v>
      </c>
    </row>
    <row r="103" spans="1:7" ht="51" x14ac:dyDescent="0.2">
      <c r="A103" s="72" t="s">
        <v>250</v>
      </c>
      <c r="B103" s="73" t="s">
        <v>251</v>
      </c>
      <c r="C103" s="17" t="s">
        <v>252</v>
      </c>
      <c r="D103" s="18">
        <v>2</v>
      </c>
      <c r="E103" s="18" t="s">
        <v>17</v>
      </c>
      <c r="F103" s="19"/>
      <c r="G103" s="19">
        <f t="shared" si="3"/>
        <v>0</v>
      </c>
    </row>
    <row r="104" spans="1:7" ht="51" x14ac:dyDescent="0.2">
      <c r="A104" s="72" t="s">
        <v>253</v>
      </c>
      <c r="B104" s="73" t="s">
        <v>254</v>
      </c>
      <c r="C104" s="17" t="s">
        <v>255</v>
      </c>
      <c r="D104" s="18">
        <v>2</v>
      </c>
      <c r="E104" s="18" t="s">
        <v>17</v>
      </c>
      <c r="F104" s="19"/>
      <c r="G104" s="19">
        <f t="shared" si="3"/>
        <v>0</v>
      </c>
    </row>
    <row r="105" spans="1:7" ht="51" x14ac:dyDescent="0.2">
      <c r="A105" s="72" t="s">
        <v>256</v>
      </c>
      <c r="B105" s="73" t="s">
        <v>257</v>
      </c>
      <c r="C105" s="17" t="s">
        <v>258</v>
      </c>
      <c r="D105" s="18">
        <v>6</v>
      </c>
      <c r="E105" s="18" t="s">
        <v>17</v>
      </c>
      <c r="F105" s="19"/>
      <c r="G105" s="19">
        <f t="shared" si="3"/>
        <v>0</v>
      </c>
    </row>
    <row r="106" spans="1:7" ht="51" x14ac:dyDescent="0.2">
      <c r="A106" s="72" t="s">
        <v>259</v>
      </c>
      <c r="B106" s="73" t="s">
        <v>260</v>
      </c>
      <c r="C106" s="17" t="s">
        <v>261</v>
      </c>
      <c r="D106" s="18">
        <v>1</v>
      </c>
      <c r="E106" s="18" t="s">
        <v>17</v>
      </c>
      <c r="F106" s="19"/>
      <c r="G106" s="19">
        <f t="shared" si="3"/>
        <v>0</v>
      </c>
    </row>
    <row r="107" spans="1:7" ht="38.25" x14ac:dyDescent="0.2">
      <c r="A107" s="72" t="s">
        <v>262</v>
      </c>
      <c r="B107" s="73" t="s">
        <v>263</v>
      </c>
      <c r="C107" s="17" t="s">
        <v>264</v>
      </c>
      <c r="D107" s="18">
        <v>6</v>
      </c>
      <c r="E107" s="18" t="s">
        <v>17</v>
      </c>
      <c r="F107" s="19"/>
      <c r="G107" s="19">
        <f t="shared" si="3"/>
        <v>0</v>
      </c>
    </row>
    <row r="108" spans="1:7" ht="76.5" x14ac:dyDescent="0.2">
      <c r="A108" s="72" t="s">
        <v>265</v>
      </c>
      <c r="B108" s="73" t="s">
        <v>266</v>
      </c>
      <c r="C108" s="17" t="s">
        <v>267</v>
      </c>
      <c r="D108" s="18">
        <v>3</v>
      </c>
      <c r="E108" s="18" t="s">
        <v>17</v>
      </c>
      <c r="F108" s="19"/>
      <c r="G108" s="19">
        <f t="shared" si="3"/>
        <v>0</v>
      </c>
    </row>
    <row r="109" spans="1:7" ht="51" x14ac:dyDescent="0.2">
      <c r="A109" s="72" t="s">
        <v>268</v>
      </c>
      <c r="B109" s="73" t="s">
        <v>269</v>
      </c>
      <c r="C109" s="17" t="s">
        <v>270</v>
      </c>
      <c r="D109" s="18">
        <v>6</v>
      </c>
      <c r="E109" s="18" t="s">
        <v>17</v>
      </c>
      <c r="F109" s="19"/>
      <c r="G109" s="19">
        <f t="shared" si="3"/>
        <v>0</v>
      </c>
    </row>
    <row r="110" spans="1:7" ht="51" x14ac:dyDescent="0.2">
      <c r="A110" s="72" t="s">
        <v>271</v>
      </c>
      <c r="B110" s="73" t="s">
        <v>272</v>
      </c>
      <c r="C110" s="17" t="s">
        <v>273</v>
      </c>
      <c r="D110" s="18">
        <v>1</v>
      </c>
      <c r="E110" s="18" t="s">
        <v>17</v>
      </c>
      <c r="F110" s="19"/>
      <c r="G110" s="19">
        <f t="shared" si="3"/>
        <v>0</v>
      </c>
    </row>
    <row r="111" spans="1:7" ht="63.75" x14ac:dyDescent="0.2">
      <c r="A111" s="72" t="s">
        <v>274</v>
      </c>
      <c r="B111" s="73" t="s">
        <v>275</v>
      </c>
      <c r="C111" s="17" t="s">
        <v>276</v>
      </c>
      <c r="D111" s="18">
        <v>32</v>
      </c>
      <c r="E111" s="18" t="s">
        <v>17</v>
      </c>
      <c r="F111" s="19"/>
      <c r="G111" s="19">
        <f t="shared" si="3"/>
        <v>0</v>
      </c>
    </row>
    <row r="112" spans="1:7" ht="63.75" x14ac:dyDescent="0.2">
      <c r="A112" s="72" t="s">
        <v>277</v>
      </c>
      <c r="B112" s="73" t="s">
        <v>278</v>
      </c>
      <c r="C112" s="17" t="s">
        <v>279</v>
      </c>
      <c r="D112" s="18">
        <v>8</v>
      </c>
      <c r="E112" s="18" t="s">
        <v>17</v>
      </c>
      <c r="F112" s="19"/>
      <c r="G112" s="19">
        <f t="shared" si="3"/>
        <v>0</v>
      </c>
    </row>
    <row r="113" spans="1:7" ht="63.75" x14ac:dyDescent="0.2">
      <c r="A113" s="72" t="s">
        <v>280</v>
      </c>
      <c r="B113" s="73" t="s">
        <v>278</v>
      </c>
      <c r="C113" s="17" t="s">
        <v>281</v>
      </c>
      <c r="D113" s="18">
        <v>2</v>
      </c>
      <c r="E113" s="18" t="s">
        <v>17</v>
      </c>
      <c r="F113" s="19"/>
      <c r="G113" s="19">
        <f t="shared" si="3"/>
        <v>0</v>
      </c>
    </row>
    <row r="114" spans="1:7" x14ac:dyDescent="0.2">
      <c r="A114" s="71">
        <f>'[1]Cuadro Resumen'!A70</f>
        <v>0</v>
      </c>
      <c r="B114" s="86" t="s">
        <v>282</v>
      </c>
      <c r="C114" s="87"/>
      <c r="D114" s="13">
        <v>1</v>
      </c>
      <c r="E114" s="13" t="s">
        <v>9</v>
      </c>
      <c r="F114" s="15"/>
      <c r="G114" s="15">
        <f>SUM(G115:G120)</f>
        <v>0</v>
      </c>
    </row>
    <row r="115" spans="1:7" ht="76.5" x14ac:dyDescent="0.2">
      <c r="A115" s="72" t="s">
        <v>283</v>
      </c>
      <c r="B115" s="73" t="s">
        <v>284</v>
      </c>
      <c r="C115" s="17" t="s">
        <v>285</v>
      </c>
      <c r="D115" s="18">
        <v>1</v>
      </c>
      <c r="E115" s="18" t="s">
        <v>17</v>
      </c>
      <c r="F115" s="19"/>
      <c r="G115" s="19">
        <f t="shared" ref="G115:G120" si="4">D115*F115</f>
        <v>0</v>
      </c>
    </row>
    <row r="116" spans="1:7" ht="63.75" x14ac:dyDescent="0.2">
      <c r="A116" s="72" t="s">
        <v>286</v>
      </c>
      <c r="B116" s="73" t="s">
        <v>287</v>
      </c>
      <c r="C116" s="17" t="s">
        <v>288</v>
      </c>
      <c r="D116" s="18">
        <v>2</v>
      </c>
      <c r="E116" s="18" t="s">
        <v>17</v>
      </c>
      <c r="F116" s="19"/>
      <c r="G116" s="19">
        <f t="shared" si="4"/>
        <v>0</v>
      </c>
    </row>
    <row r="117" spans="1:7" ht="76.5" x14ac:dyDescent="0.2">
      <c r="A117" s="72" t="s">
        <v>289</v>
      </c>
      <c r="B117" s="73" t="s">
        <v>290</v>
      </c>
      <c r="C117" s="17" t="s">
        <v>291</v>
      </c>
      <c r="D117" s="18">
        <v>1</v>
      </c>
      <c r="E117" s="18" t="s">
        <v>17</v>
      </c>
      <c r="F117" s="19"/>
      <c r="G117" s="19">
        <f t="shared" si="4"/>
        <v>0</v>
      </c>
    </row>
    <row r="118" spans="1:7" ht="114.75" x14ac:dyDescent="0.2">
      <c r="A118" s="72" t="s">
        <v>292</v>
      </c>
      <c r="B118" s="73" t="s">
        <v>293</v>
      </c>
      <c r="C118" s="17" t="s">
        <v>294</v>
      </c>
      <c r="D118" s="18">
        <v>2</v>
      </c>
      <c r="E118" s="18" t="s">
        <v>17</v>
      </c>
      <c r="F118" s="19"/>
      <c r="G118" s="19">
        <f t="shared" si="4"/>
        <v>0</v>
      </c>
    </row>
    <row r="119" spans="1:7" ht="76.5" x14ac:dyDescent="0.2">
      <c r="A119" s="72" t="s">
        <v>295</v>
      </c>
      <c r="B119" s="73" t="s">
        <v>296</v>
      </c>
      <c r="C119" s="17" t="s">
        <v>297</v>
      </c>
      <c r="D119" s="18">
        <v>140</v>
      </c>
      <c r="E119" s="18" t="s">
        <v>158</v>
      </c>
      <c r="F119" s="19"/>
      <c r="G119" s="19">
        <f t="shared" si="4"/>
        <v>0</v>
      </c>
    </row>
    <row r="120" spans="1:7" ht="63.75" x14ac:dyDescent="0.2">
      <c r="A120" s="72" t="s">
        <v>298</v>
      </c>
      <c r="B120" s="73" t="s">
        <v>299</v>
      </c>
      <c r="C120" s="17" t="s">
        <v>157</v>
      </c>
      <c r="D120" s="18">
        <v>400</v>
      </c>
      <c r="E120" s="18" t="s">
        <v>158</v>
      </c>
      <c r="F120" s="19"/>
      <c r="G120" s="19">
        <f t="shared" si="4"/>
        <v>0</v>
      </c>
    </row>
    <row r="121" spans="1:7" x14ac:dyDescent="0.2">
      <c r="A121" s="71">
        <f>'[1]Cuadro Resumen'!A71</f>
        <v>0</v>
      </c>
      <c r="B121" s="86" t="s">
        <v>300</v>
      </c>
      <c r="C121" s="87"/>
      <c r="D121" s="13">
        <v>1</v>
      </c>
      <c r="E121" s="13" t="s">
        <v>9</v>
      </c>
      <c r="F121" s="15"/>
      <c r="G121" s="15">
        <f>SUM(G122:G129)</f>
        <v>0</v>
      </c>
    </row>
    <row r="122" spans="1:7" ht="51" x14ac:dyDescent="0.2">
      <c r="A122" s="72" t="s">
        <v>301</v>
      </c>
      <c r="B122" s="73" t="s">
        <v>302</v>
      </c>
      <c r="C122" s="17" t="s">
        <v>303</v>
      </c>
      <c r="D122" s="18">
        <v>2</v>
      </c>
      <c r="E122" s="18" t="s">
        <v>17</v>
      </c>
      <c r="F122" s="19"/>
      <c r="G122" s="19">
        <f t="shared" ref="G122:G129" si="5">D122*F122</f>
        <v>0</v>
      </c>
    </row>
    <row r="123" spans="1:7" ht="51" x14ac:dyDescent="0.2">
      <c r="A123" s="72" t="s">
        <v>304</v>
      </c>
      <c r="B123" s="73" t="s">
        <v>305</v>
      </c>
      <c r="C123" s="17" t="s">
        <v>306</v>
      </c>
      <c r="D123" s="18">
        <v>2</v>
      </c>
      <c r="E123" s="18" t="s">
        <v>17</v>
      </c>
      <c r="F123" s="19"/>
      <c r="G123" s="19">
        <f t="shared" si="5"/>
        <v>0</v>
      </c>
    </row>
    <row r="124" spans="1:7" ht="76.5" x14ac:dyDescent="0.2">
      <c r="A124" s="72" t="s">
        <v>307</v>
      </c>
      <c r="B124" s="73" t="s">
        <v>308</v>
      </c>
      <c r="C124" s="17" t="s">
        <v>309</v>
      </c>
      <c r="D124" s="18">
        <v>2</v>
      </c>
      <c r="E124" s="18" t="s">
        <v>17</v>
      </c>
      <c r="F124" s="19"/>
      <c r="G124" s="19">
        <f t="shared" si="5"/>
        <v>0</v>
      </c>
    </row>
    <row r="125" spans="1:7" ht="76.5" x14ac:dyDescent="0.2">
      <c r="A125" s="72" t="s">
        <v>310</v>
      </c>
      <c r="B125" s="73" t="s">
        <v>311</v>
      </c>
      <c r="C125" s="17" t="s">
        <v>312</v>
      </c>
      <c r="D125" s="18">
        <v>4</v>
      </c>
      <c r="E125" s="18" t="s">
        <v>17</v>
      </c>
      <c r="F125" s="19"/>
      <c r="G125" s="19">
        <f t="shared" si="5"/>
        <v>0</v>
      </c>
    </row>
    <row r="126" spans="1:7" ht="76.5" x14ac:dyDescent="0.2">
      <c r="A126" s="72" t="s">
        <v>313</v>
      </c>
      <c r="B126" s="73" t="s">
        <v>314</v>
      </c>
      <c r="C126" s="17" t="s">
        <v>315</v>
      </c>
      <c r="D126" s="18">
        <v>2</v>
      </c>
      <c r="E126" s="18" t="s">
        <v>17</v>
      </c>
      <c r="F126" s="19"/>
      <c r="G126" s="19">
        <f t="shared" si="5"/>
        <v>0</v>
      </c>
    </row>
    <row r="127" spans="1:7" ht="63.75" x14ac:dyDescent="0.2">
      <c r="A127" s="72" t="s">
        <v>316</v>
      </c>
      <c r="B127" s="73" t="s">
        <v>317</v>
      </c>
      <c r="C127" s="17" t="s">
        <v>318</v>
      </c>
      <c r="D127" s="18">
        <v>2</v>
      </c>
      <c r="E127" s="18" t="s">
        <v>17</v>
      </c>
      <c r="F127" s="19"/>
      <c r="G127" s="19">
        <f t="shared" si="5"/>
        <v>0</v>
      </c>
    </row>
    <row r="128" spans="1:7" ht="63.75" x14ac:dyDescent="0.2">
      <c r="A128" s="72" t="s">
        <v>319</v>
      </c>
      <c r="B128" s="73" t="s">
        <v>320</v>
      </c>
      <c r="C128" s="17" t="s">
        <v>321</v>
      </c>
      <c r="D128" s="18">
        <v>1</v>
      </c>
      <c r="E128" s="18" t="s">
        <v>17</v>
      </c>
      <c r="F128" s="19"/>
      <c r="G128" s="19">
        <f t="shared" si="5"/>
        <v>0</v>
      </c>
    </row>
    <row r="129" spans="1:7" ht="25.5" x14ac:dyDescent="0.2">
      <c r="A129" s="72" t="s">
        <v>322</v>
      </c>
      <c r="B129" s="73" t="s">
        <v>323</v>
      </c>
      <c r="C129" s="17" t="s">
        <v>324</v>
      </c>
      <c r="D129" s="18">
        <v>2</v>
      </c>
      <c r="E129" s="18" t="s">
        <v>17</v>
      </c>
      <c r="F129" s="19"/>
      <c r="G129" s="19">
        <f t="shared" si="5"/>
        <v>0</v>
      </c>
    </row>
    <row r="130" spans="1:7" x14ac:dyDescent="0.2">
      <c r="A130" s="23" t="s">
        <v>325</v>
      </c>
      <c r="B130" s="24" t="s">
        <v>326</v>
      </c>
      <c r="C130" s="25"/>
      <c r="D130" s="26"/>
      <c r="E130" s="26"/>
      <c r="F130" s="9"/>
      <c r="G130" s="43">
        <f>G131+G133+G135</f>
        <v>0</v>
      </c>
    </row>
    <row r="131" spans="1:7" x14ac:dyDescent="0.2">
      <c r="A131" s="28">
        <f>'[1]Cuadro Resumen'!A138</f>
        <v>0</v>
      </c>
      <c r="B131" s="84" t="s">
        <v>327</v>
      </c>
      <c r="C131" s="85"/>
      <c r="D131" s="29">
        <v>1</v>
      </c>
      <c r="E131" s="30" t="s">
        <v>9</v>
      </c>
      <c r="F131" s="74"/>
      <c r="G131" s="75">
        <f>G132</f>
        <v>0</v>
      </c>
    </row>
    <row r="132" spans="1:7" ht="38.25" x14ac:dyDescent="0.2">
      <c r="A132" s="31" t="s">
        <v>328</v>
      </c>
      <c r="B132" s="32" t="s">
        <v>329</v>
      </c>
      <c r="C132" s="33" t="s">
        <v>330</v>
      </c>
      <c r="D132" s="34">
        <v>340</v>
      </c>
      <c r="E132" s="35" t="s">
        <v>13</v>
      </c>
      <c r="F132" s="19"/>
      <c r="G132" s="76">
        <f>D132*F132</f>
        <v>0</v>
      </c>
    </row>
    <row r="133" spans="1:7" x14ac:dyDescent="0.2">
      <c r="A133" s="28" t="s">
        <v>331</v>
      </c>
      <c r="B133" s="84" t="s">
        <v>332</v>
      </c>
      <c r="C133" s="85"/>
      <c r="D133" s="29">
        <v>1</v>
      </c>
      <c r="E133" s="30" t="s">
        <v>9</v>
      </c>
      <c r="F133" s="74"/>
      <c r="G133" s="75">
        <f>G134</f>
        <v>0</v>
      </c>
    </row>
    <row r="134" spans="1:7" ht="25.5" x14ac:dyDescent="0.2">
      <c r="A134" s="31" t="s">
        <v>333</v>
      </c>
      <c r="B134" s="32" t="s">
        <v>334</v>
      </c>
      <c r="C134" s="33" t="s">
        <v>335</v>
      </c>
      <c r="D134" s="34">
        <v>330</v>
      </c>
      <c r="E134" s="35" t="s">
        <v>17</v>
      </c>
      <c r="F134" s="19"/>
      <c r="G134" s="76">
        <f>D134*F134</f>
        <v>0</v>
      </c>
    </row>
    <row r="135" spans="1:7" x14ac:dyDescent="0.2">
      <c r="A135" s="28" t="s">
        <v>336</v>
      </c>
      <c r="B135" s="84" t="s">
        <v>337</v>
      </c>
      <c r="C135" s="85"/>
      <c r="D135" s="29">
        <v>1</v>
      </c>
      <c r="E135" s="30" t="s">
        <v>9</v>
      </c>
      <c r="F135" s="74"/>
      <c r="G135" s="75">
        <f>G136</f>
        <v>0</v>
      </c>
    </row>
    <row r="136" spans="1:7" ht="25.5" x14ac:dyDescent="0.2">
      <c r="A136" s="31" t="s">
        <v>333</v>
      </c>
      <c r="B136" s="32" t="s">
        <v>338</v>
      </c>
      <c r="C136" s="33" t="s">
        <v>339</v>
      </c>
      <c r="D136" s="34">
        <v>1</v>
      </c>
      <c r="E136" s="35" t="s">
        <v>9</v>
      </c>
      <c r="F136" s="19"/>
      <c r="G136" s="76">
        <f>D136*F136</f>
        <v>0</v>
      </c>
    </row>
    <row r="137" spans="1:7" x14ac:dyDescent="0.2">
      <c r="A137" s="77" t="s">
        <v>340</v>
      </c>
      <c r="B137" s="68" t="s">
        <v>341</v>
      </c>
      <c r="C137" s="69"/>
      <c r="D137" s="70"/>
      <c r="E137" s="70"/>
      <c r="F137" s="27"/>
      <c r="G137" s="27">
        <f>G138+G140+G147</f>
        <v>0</v>
      </c>
    </row>
    <row r="138" spans="1:7" x14ac:dyDescent="0.2">
      <c r="A138" s="71" t="s">
        <v>342</v>
      </c>
      <c r="B138" s="86" t="s">
        <v>343</v>
      </c>
      <c r="C138" s="87"/>
      <c r="D138" s="13">
        <v>1</v>
      </c>
      <c r="E138" s="13" t="s">
        <v>9</v>
      </c>
      <c r="F138" s="15"/>
      <c r="G138" s="15">
        <f>SUM(G139:G139)</f>
        <v>0</v>
      </c>
    </row>
    <row r="139" spans="1:7" ht="102" x14ac:dyDescent="0.2">
      <c r="A139" s="72" t="s">
        <v>344</v>
      </c>
      <c r="B139" s="73" t="s">
        <v>345</v>
      </c>
      <c r="C139" s="17" t="s">
        <v>346</v>
      </c>
      <c r="D139" s="18">
        <v>1</v>
      </c>
      <c r="E139" s="18" t="s">
        <v>17</v>
      </c>
      <c r="F139" s="19"/>
      <c r="G139" s="19">
        <f>D139*F139</f>
        <v>0</v>
      </c>
    </row>
    <row r="140" spans="1:7" x14ac:dyDescent="0.2">
      <c r="A140" s="71" t="s">
        <v>347</v>
      </c>
      <c r="B140" s="86" t="s">
        <v>348</v>
      </c>
      <c r="C140" s="87"/>
      <c r="D140" s="13">
        <v>1</v>
      </c>
      <c r="E140" s="13" t="s">
        <v>9</v>
      </c>
      <c r="F140" s="78"/>
      <c r="G140" s="15">
        <f>SUM(G141:G146)</f>
        <v>0</v>
      </c>
    </row>
    <row r="141" spans="1:7" ht="242.25" x14ac:dyDescent="0.2">
      <c r="A141" s="72" t="s">
        <v>349</v>
      </c>
      <c r="B141" s="73" t="s">
        <v>350</v>
      </c>
      <c r="C141" s="17" t="s">
        <v>351</v>
      </c>
      <c r="D141" s="18">
        <v>1</v>
      </c>
      <c r="E141" s="18" t="s">
        <v>17</v>
      </c>
      <c r="F141" s="19"/>
      <c r="G141" s="19">
        <f t="shared" ref="G141:G146" si="6">D141*F141</f>
        <v>0</v>
      </c>
    </row>
    <row r="142" spans="1:7" ht="409.5" x14ac:dyDescent="0.2">
      <c r="A142" s="72" t="s">
        <v>352</v>
      </c>
      <c r="B142" s="73" t="s">
        <v>353</v>
      </c>
      <c r="C142" s="17" t="s">
        <v>354</v>
      </c>
      <c r="D142" s="18">
        <v>1</v>
      </c>
      <c r="E142" s="18" t="s">
        <v>17</v>
      </c>
      <c r="F142" s="19"/>
      <c r="G142" s="19">
        <f t="shared" si="6"/>
        <v>0</v>
      </c>
    </row>
    <row r="143" spans="1:7" ht="395.25" x14ac:dyDescent="0.2">
      <c r="A143" s="72" t="s">
        <v>355</v>
      </c>
      <c r="B143" s="73" t="s">
        <v>356</v>
      </c>
      <c r="C143" s="17" t="s">
        <v>357</v>
      </c>
      <c r="D143" s="18">
        <v>1</v>
      </c>
      <c r="E143" s="18" t="s">
        <v>17</v>
      </c>
      <c r="F143" s="19"/>
      <c r="G143" s="19">
        <f t="shared" si="6"/>
        <v>0</v>
      </c>
    </row>
    <row r="144" spans="1:7" ht="76.5" x14ac:dyDescent="0.2">
      <c r="A144" s="72" t="s">
        <v>358</v>
      </c>
      <c r="B144" s="73" t="s">
        <v>359</v>
      </c>
      <c r="C144" s="17" t="s">
        <v>360</v>
      </c>
      <c r="D144" s="18">
        <v>2</v>
      </c>
      <c r="E144" s="18" t="s">
        <v>17</v>
      </c>
      <c r="F144" s="19"/>
      <c r="G144" s="19">
        <f t="shared" si="6"/>
        <v>0</v>
      </c>
    </row>
    <row r="145" spans="1:7" ht="25.5" x14ac:dyDescent="0.2">
      <c r="A145" s="72" t="s">
        <v>361</v>
      </c>
      <c r="B145" s="73" t="s">
        <v>362</v>
      </c>
      <c r="C145" s="17" t="s">
        <v>363</v>
      </c>
      <c r="D145" s="18">
        <v>190</v>
      </c>
      <c r="E145" s="18" t="s">
        <v>158</v>
      </c>
      <c r="F145" s="19"/>
      <c r="G145" s="19">
        <f t="shared" si="6"/>
        <v>0</v>
      </c>
    </row>
    <row r="146" spans="1:7" ht="76.5" x14ac:dyDescent="0.2">
      <c r="A146" s="72" t="s">
        <v>364</v>
      </c>
      <c r="B146" s="73" t="s">
        <v>365</v>
      </c>
      <c r="C146" s="17" t="s">
        <v>297</v>
      </c>
      <c r="D146" s="18">
        <v>1400</v>
      </c>
      <c r="E146" s="18" t="s">
        <v>158</v>
      </c>
      <c r="F146" s="19"/>
      <c r="G146" s="19">
        <f t="shared" si="6"/>
        <v>0</v>
      </c>
    </row>
    <row r="147" spans="1:7" x14ac:dyDescent="0.2">
      <c r="A147" s="71" t="s">
        <v>366</v>
      </c>
      <c r="B147" s="86" t="s">
        <v>367</v>
      </c>
      <c r="C147" s="87"/>
      <c r="D147" s="13">
        <v>1</v>
      </c>
      <c r="E147" s="13" t="s">
        <v>9</v>
      </c>
      <c r="F147" s="78"/>
      <c r="G147" s="15">
        <f>SUM(G148:G150)</f>
        <v>0</v>
      </c>
    </row>
    <row r="148" spans="1:7" ht="344.25" x14ac:dyDescent="0.2">
      <c r="A148" s="72" t="s">
        <v>368</v>
      </c>
      <c r="B148" s="73" t="s">
        <v>369</v>
      </c>
      <c r="C148" s="17" t="s">
        <v>370</v>
      </c>
      <c r="D148" s="18">
        <v>1</v>
      </c>
      <c r="E148" s="18" t="s">
        <v>17</v>
      </c>
      <c r="F148" s="19"/>
      <c r="G148" s="19">
        <f>D148*F148</f>
        <v>0</v>
      </c>
    </row>
    <row r="149" spans="1:7" ht="114.75" x14ac:dyDescent="0.2">
      <c r="A149" s="72" t="s">
        <v>371</v>
      </c>
      <c r="B149" s="73" t="s">
        <v>372</v>
      </c>
      <c r="C149" s="17" t="s">
        <v>373</v>
      </c>
      <c r="D149" s="18">
        <v>1</v>
      </c>
      <c r="E149" s="18" t="s">
        <v>17</v>
      </c>
      <c r="F149" s="19"/>
      <c r="G149" s="19">
        <f>D149*F149</f>
        <v>0</v>
      </c>
    </row>
    <row r="150" spans="1:7" ht="38.25" x14ac:dyDescent="0.2">
      <c r="A150" s="72" t="s">
        <v>374</v>
      </c>
      <c r="B150" s="73" t="s">
        <v>375</v>
      </c>
      <c r="C150" s="17" t="s">
        <v>376</v>
      </c>
      <c r="D150" s="18">
        <v>1</v>
      </c>
      <c r="E150" s="18" t="s">
        <v>17</v>
      </c>
      <c r="F150" s="19"/>
      <c r="G150" s="19">
        <f>D150*F150</f>
        <v>0</v>
      </c>
    </row>
    <row r="151" spans="1:7" ht="12.95" customHeight="1" x14ac:dyDescent="0.2">
      <c r="D151" s="82" t="s">
        <v>92</v>
      </c>
      <c r="E151" s="82"/>
      <c r="F151" s="82"/>
      <c r="G151" s="50">
        <f>SUM(G137,G130,G66,G49,G44)</f>
        <v>0</v>
      </c>
    </row>
    <row r="152" spans="1:7" ht="12.95" customHeight="1" x14ac:dyDescent="0.2">
      <c r="D152" s="81" t="s">
        <v>96</v>
      </c>
      <c r="E152" s="81"/>
      <c r="F152" s="52" t="s">
        <v>378</v>
      </c>
      <c r="G152" s="19" t="e">
        <f>G151*F152</f>
        <v>#VALUE!</v>
      </c>
    </row>
    <row r="153" spans="1:7" ht="12.95" customHeight="1" x14ac:dyDescent="0.2">
      <c r="D153" s="82" t="s">
        <v>97</v>
      </c>
      <c r="E153" s="82"/>
      <c r="F153" s="82"/>
      <c r="G153" s="50" t="e">
        <f>SUM(G151:G152)</f>
        <v>#VALUE!</v>
      </c>
    </row>
    <row r="156" spans="1:7" x14ac:dyDescent="0.2">
      <c r="D156" s="83" t="s">
        <v>377</v>
      </c>
      <c r="E156" s="83"/>
      <c r="F156" s="83"/>
      <c r="G156" s="80" t="e">
        <f>G153+G39</f>
        <v>#VALUE!</v>
      </c>
    </row>
  </sheetData>
  <mergeCells count="30">
    <mergeCell ref="D39:F39"/>
    <mergeCell ref="F1:G1"/>
    <mergeCell ref="D34:F34"/>
    <mergeCell ref="D35:E35"/>
    <mergeCell ref="D36:E36"/>
    <mergeCell ref="D37:E37"/>
    <mergeCell ref="D38:E38"/>
    <mergeCell ref="B131:C131"/>
    <mergeCell ref="B45:C45"/>
    <mergeCell ref="B50:C50"/>
    <mergeCell ref="B67:C67"/>
    <mergeCell ref="B73:C73"/>
    <mergeCell ref="B79:C79"/>
    <mergeCell ref="B83:C83"/>
    <mergeCell ref="D152:E152"/>
    <mergeCell ref="D153:F153"/>
    <mergeCell ref="D156:F156"/>
    <mergeCell ref="B28:C28"/>
    <mergeCell ref="B16:C16"/>
    <mergeCell ref="B133:C133"/>
    <mergeCell ref="B135:C135"/>
    <mergeCell ref="B138:C138"/>
    <mergeCell ref="B140:C140"/>
    <mergeCell ref="B147:C147"/>
    <mergeCell ref="D151:F151"/>
    <mergeCell ref="B86:C86"/>
    <mergeCell ref="B88:C88"/>
    <mergeCell ref="B97:C97"/>
    <mergeCell ref="B114:C114"/>
    <mergeCell ref="B121:C1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Ofrecimiento Economico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Sandy Michell Moltanban Peña</cp:lastModifiedBy>
  <dcterms:created xsi:type="dcterms:W3CDTF">2024-12-12T00:27:14Z</dcterms:created>
  <dcterms:modified xsi:type="dcterms:W3CDTF">2024-12-23T21:24:59Z</dcterms:modified>
</cp:coreProperties>
</file>